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16" activeTab="23"/>
  </bookViews>
  <sheets>
    <sheet name="TSheet" sheetId="1" state="veryHidden" r:id="rId1"/>
    <sheet name="RSheet" sheetId="2" state="veryHidden" r:id="rId2"/>
    <sheet name="SheetOrgReestr" sheetId="3" state="veryHidden" r:id="rId3"/>
    <sheet name="OrgReestrTemp" sheetId="4" state="veryHidden" r:id="rId4"/>
    <sheet name="СТ-ТС.16А.3" sheetId="5" state="veryHidden" r:id="rId5"/>
    <sheet name="СТ-ТС.16А.4" sheetId="6" state="veryHidden" r:id="rId6"/>
    <sheet name="СТ-ТС.16Б.3" sheetId="7" state="veryHidden" r:id="rId7"/>
    <sheet name="СТ-ТС.16Б.4" sheetId="8" state="veryHidden" r:id="rId8"/>
    <sheet name="СТ-ТС.16В.3" sheetId="9" state="veryHidden" r:id="rId9"/>
    <sheet name="СТ-ТС.16В.4" sheetId="10" state="veryHidden" r:id="rId10"/>
    <sheet name="СТ-ТС.16Г,Д" sheetId="11" state="veryHidden" r:id="rId11"/>
    <sheet name="СТ-ТС.16Г,Д.2" sheetId="12" state="veryHidden" r:id="rId12"/>
    <sheet name="СТ-ТС.16Г,Д.3" sheetId="13" state="veryHidden" r:id="rId13"/>
    <sheet name="СТ-ТС.16Г,Д.4" sheetId="14" state="veryHidden" r:id="rId14"/>
    <sheet name="СТ-ТС.16Е.3" sheetId="15" state="veryHidden" r:id="rId15"/>
    <sheet name="СТ-ТС.16Е.4" sheetId="16" state="veryHidden" r:id="rId16"/>
    <sheet name="Ф.-1.2" sheetId="17" r:id="rId17"/>
    <sheet name="Ф.-1.3" sheetId="18" r:id="rId18"/>
    <sheet name="Ф.-1.4" sheetId="19" r:id="rId19"/>
    <sheet name="СТ-ТС.16.1А" sheetId="20" r:id="rId20"/>
    <sheet name="СТ-ТС.16.2" sheetId="21" r:id="rId21"/>
    <sheet name="СТ-ТС.16.5" sheetId="22" r:id="rId22"/>
    <sheet name="СТ-ТС.18" sheetId="23" r:id="rId23"/>
    <sheet name="СТ-ТС.24" sheetId="24" r:id="rId24"/>
    <sheet name="СТ-ТС.25" sheetId="25" r:id="rId25"/>
    <sheet name="Форма заявки" sheetId="26" state="veryHidden" r:id="rId26"/>
  </sheets>
  <definedNames>
    <definedName name="_xlfn.IFERROR" hidden="1">#NAME?</definedName>
    <definedName name="B_FIO">#REF!</definedName>
    <definedName name="B_POST">#REF!</definedName>
    <definedName name="CHECK_RNG">#REF!</definedName>
    <definedName name="ChTitArr">'TSheet'!$B$16:$B$40</definedName>
    <definedName name="COMPANY">#REF!</definedName>
    <definedName name="EXE_EMAIL">#REF!</definedName>
    <definedName name="EXE_FIO">#REF!</definedName>
    <definedName name="EXE_PHONE">#REF!</definedName>
    <definedName name="EXE_POST">#REF!</definedName>
    <definedName name="FORMCODE">'TSheet'!$C$2</definedName>
    <definedName name="FORMID">'TSheet'!$C$1</definedName>
    <definedName name="FORMNAME">'TSheet'!$C$3</definedName>
    <definedName name="ID">#REF!</definedName>
    <definedName name="INN">#REF!</definedName>
    <definedName name="INV_P">#REF!</definedName>
    <definedName name="KIND_ACTIVITY">#REF!</definedName>
    <definedName name="KPP">#REF!</definedName>
    <definedName name="LIST_ORG">'SheetOrgReestr'!$A$2:$A$178</definedName>
    <definedName name="LIST_ORG_REESTR">'SheetOrgReestr'!$A$2:$E$178</definedName>
    <definedName name="Mth_Count_0">'TSheet'!$J$3</definedName>
    <definedName name="ORG_REESTR_TEMP_LIST">'OrgReestrTemp'!$A$2:$E$23</definedName>
    <definedName name="PAddress">#REF!</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#REF!</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#REF!</definedName>
    <definedName name="SCOPE_LOAD_1_2">#REF!</definedName>
    <definedName name="SCOPE_LOAD_1_3">'СТ-ТС.16А.3'!$G$18:$U$65</definedName>
    <definedName name="SCOPE_LOAD_1_4">'СТ-ТС.16А.4'!$G$18:$U$65</definedName>
    <definedName name="SCOPE_LOAD_2" localSheetId="6">'СТ-ТС.16Б.3'!$F$17:$M$20</definedName>
    <definedName name="SCOPE_LOAD_2" localSheetId="7">'СТ-ТС.16Б.4'!$F$17:$M$20</definedName>
    <definedName name="SCOPE_LOAD_2">#REF!</definedName>
    <definedName name="SCOPE_LOAD_2_2">#REF!</definedName>
    <definedName name="SCOPE_LOAD_2_3">'СТ-ТС.16Б.3'!$F$17:$M$20</definedName>
    <definedName name="SCOPE_LOAD_2_4">'СТ-ТС.16Б.4'!$F$17:$M$20</definedName>
    <definedName name="SCOPE_LOAD_3" localSheetId="8">'СТ-ТС.16В.3'!$G$17:$O$26</definedName>
    <definedName name="SCOPE_LOAD_3" localSheetId="9">'СТ-ТС.16В.4'!$G$17:$O$26</definedName>
    <definedName name="SCOPE_LOAD_3">#REF!</definedName>
    <definedName name="SCOPE_LOAD_3_2">#REF!</definedName>
    <definedName name="SCOPE_LOAD_3_3">'СТ-ТС.16В.3'!$G$17:$O$26</definedName>
    <definedName name="SCOPE_LOAD_3_4">'СТ-ТС.16В.4'!$G$17:$O$26</definedName>
    <definedName name="SCOPE_LOAD_4" localSheetId="11">'СТ-ТС.16Г,Д.2'!$G$16:$M$19</definedName>
    <definedName name="SCOPE_LOAD_4" localSheetId="12">'СТ-ТС.16Г,Д.3'!$G$16:$M$19</definedName>
    <definedName name="SCOPE_LOAD_4" localSheetId="13">'СТ-ТС.16Г,Д.4'!$G$16:$M$19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14">'СТ-ТС.16Е.3'!$E$18:$N$19</definedName>
    <definedName name="SCOPE_LOAD_5" localSheetId="15">'СТ-ТС.16Е.4'!$E$18:$N$19</definedName>
    <definedName name="SCOPE_LOAD_5">#REF!</definedName>
    <definedName name="SCOPE_LOAD_5_2">#REF!</definedName>
    <definedName name="SCOPE_LOAD_5_3">'СТ-ТС.16Е.3'!$E$18:$N$19</definedName>
    <definedName name="SCOPE_LOAD_5_4">'СТ-ТС.16Е.4'!$E$18:$N$19</definedName>
    <definedName name="ShChkRng">'TSheet'!$I$2:$I$32</definedName>
    <definedName name="T_PUBL">#REF!</definedName>
    <definedName name="T_RNG_1">#REF!</definedName>
    <definedName name="T_RNG_2">#REF!</definedName>
    <definedName name="T_RNG_3">#REF!</definedName>
    <definedName name="T_RNG_4">#REF!</definedName>
    <definedName name="T_RNG_5">#REF!</definedName>
    <definedName name="TARIFF_CNG_DATE_1">#REF!</definedName>
    <definedName name="TARIFF_CNG_DATE_2">#REF!</definedName>
    <definedName name="TARIFF_CNG_DATE_3">#REF!</definedName>
    <definedName name="UAddress">#REF!</definedName>
    <definedName name="VERSION">'TSheet'!$C$4</definedName>
    <definedName name="YEAR_PERIOD">#REF!</definedName>
    <definedName name="Квартал">'TSheet'!$O$2:$O$5</definedName>
    <definedName name="Месяц">'TSheet'!$F$2:$F$13</definedName>
    <definedName name="_xlnm.Print_Area" localSheetId="4">'СТ-ТС.16А.3'!$D$4:$V$71</definedName>
    <definedName name="_xlnm.Print_Area" localSheetId="5">'СТ-ТС.16А.4'!$D$4:$V$71</definedName>
    <definedName name="_xlnm.Print_Area" localSheetId="6">'СТ-ТС.16Б.3'!$D$4:$N$25</definedName>
    <definedName name="_xlnm.Print_Area" localSheetId="7">'СТ-ТС.16Б.4'!$D$4:$N$25</definedName>
    <definedName name="_xlnm.Print_Area" localSheetId="8">'СТ-ТС.16В.3'!$D$1:$P$31</definedName>
    <definedName name="_xlnm.Print_Area" localSheetId="9">'СТ-ТС.16В.4'!$D$1:$P$31</definedName>
    <definedName name="_xlnm.Print_Area" localSheetId="10">'СТ-ТС.16Г,Д'!$D$4:$N$24</definedName>
    <definedName name="_xlnm.Print_Area" localSheetId="11">'СТ-ТС.16Г,Д.2'!$D$4:$N$24</definedName>
    <definedName name="_xlnm.Print_Area" localSheetId="12">'СТ-ТС.16Г,Д.3'!$D$4:$N$24</definedName>
    <definedName name="_xlnm.Print_Area" localSheetId="13">'СТ-ТС.16Г,Д.4'!$D$4:$N$24</definedName>
    <definedName name="_xlnm.Print_Area" localSheetId="14">'СТ-ТС.16Е.3'!$D$4:$O$24</definedName>
    <definedName name="_xlnm.Print_Area" localSheetId="15">'СТ-ТС.16Е.4'!$D$4:$O$24</definedName>
    <definedName name="_xlnm.Print_Area" localSheetId="23">'СТ-ТС.24'!$D$4:$G$20</definedName>
    <definedName name="_xlnm.Print_Area" localSheetId="24">'СТ-ТС.25'!$D$4:$H$21</definedName>
    <definedName name="_xlnm.Print_Area" localSheetId="25">'Форма заявки'!$D$4:$J$109</definedName>
  </definedNames>
  <calcPr fullCalcOnLoad="1"/>
</workbook>
</file>

<file path=xl/sharedStrings.xml><?xml version="1.0" encoding="utf-8"?>
<sst xmlns="http://schemas.openxmlformats.org/spreadsheetml/2006/main" count="1964" uniqueCount="751">
  <si>
    <t>FORMCODE</t>
  </si>
  <si>
    <t>VERSION</t>
  </si>
  <si>
    <t>ЛИСТ</t>
  </si>
  <si>
    <t>Наименование организации</t>
  </si>
  <si>
    <t>ИНН</t>
  </si>
  <si>
    <t>КПП</t>
  </si>
  <si>
    <t>Год</t>
  </si>
  <si>
    <t>ОРГАНИЗАЦИЯ</t>
  </si>
  <si>
    <t>ВИД ДЕЯТЕЛЬНОСТИ</t>
  </si>
  <si>
    <t>ID</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</si>
  <si>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</si>
  <si>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</si>
  <si>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</si>
  <si>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</si>
  <si>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</si>
  <si>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</si>
  <si>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</si>
  <si>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</si>
  <si>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</si>
  <si>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</si>
  <si>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</si>
  <si>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</si>
  <si>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</si>
  <si>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</si>
  <si>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</si>
  <si>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</si>
  <si>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</si>
  <si>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</si>
  <si>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</si>
  <si>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</si>
  <si>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</si>
  <si>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</si>
  <si>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</si>
  <si>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</si>
  <si>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</si>
  <si>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</si>
  <si>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</si>
  <si>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</si>
  <si>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</si>
  <si>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</si>
  <si>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</si>
  <si>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</si>
  <si>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</si>
  <si>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</si>
  <si>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</si>
  <si>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</si>
  <si>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</si>
  <si>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</si>
  <si>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</si>
  <si>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</si>
  <si>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</si>
  <si>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</si>
  <si>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</si>
  <si>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</si>
  <si>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</si>
  <si>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</si>
  <si>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</si>
  <si>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</si>
  <si>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</si>
  <si>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</si>
  <si>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</si>
  <si>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</si>
  <si>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</si>
  <si>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</si>
  <si>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</si>
  <si>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</si>
  <si>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</si>
  <si>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</si>
  <si>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</si>
  <si>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</si>
  <si>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</si>
  <si>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</si>
  <si>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</si>
  <si>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</si>
  <si>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</si>
  <si>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</si>
  <si>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</si>
  <si>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</si>
  <si>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</si>
  <si>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</si>
  <si>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</si>
  <si>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</si>
  <si>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</si>
  <si>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</si>
  <si>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</si>
  <si>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</si>
  <si>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</si>
  <si>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</si>
  <si>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</si>
  <si>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</si>
  <si>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</si>
  <si>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</si>
  <si>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</si>
  <si>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</si>
  <si>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</si>
  <si>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</si>
  <si>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</si>
  <si>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</si>
  <si>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</si>
  <si>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</si>
  <si>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</si>
  <si>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</si>
  <si>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</si>
  <si>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</si>
  <si>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</si>
  <si>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</si>
  <si>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</si>
  <si>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</si>
  <si>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</si>
  <si>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</si>
  <si>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</si>
  <si>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</si>
  <si>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</si>
  <si>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</si>
  <si>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</si>
  <si>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</si>
  <si>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</si>
  <si>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</si>
  <si>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</si>
  <si>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</si>
  <si>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</si>
  <si>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</si>
  <si>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</si>
  <si>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</si>
  <si>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</si>
  <si>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</si>
  <si>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</si>
  <si>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</si>
  <si>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</si>
  <si>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</si>
  <si>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</si>
  <si>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</si>
  <si>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</si>
  <si>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</si>
  <si>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</si>
  <si>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</si>
  <si>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</si>
  <si>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</si>
  <si>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</si>
  <si>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</si>
  <si>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</si>
  <si>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</si>
  <si>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</si>
  <si>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</si>
  <si>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</si>
  <si>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</si>
  <si>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</si>
  <si>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</si>
  <si>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</si>
  <si>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</si>
  <si>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</si>
  <si>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</si>
  <si>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</si>
  <si>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</si>
  <si>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</si>
  <si>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</si>
  <si>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</si>
  <si>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</si>
  <si>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</si>
  <si>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</si>
  <si>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</si>
  <si>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</si>
  <si>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</si>
  <si>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</si>
  <si>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</si>
  <si>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</si>
  <si>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</si>
  <si>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</si>
  <si>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</si>
  <si>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</si>
  <si>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</si>
  <si>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</si>
  <si>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</si>
  <si>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</si>
  <si>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</si>
  <si>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</si>
  <si>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</si>
  <si>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</si>
  <si>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</si>
  <si>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</si>
  <si>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</si>
  <si>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</si>
  <si>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</si>
  <si>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</si>
  <si>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</si>
  <si>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</si>
  <si>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</si>
  <si>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</si>
  <si>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</si>
  <si>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</si>
  <si>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</si>
  <si>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</si>
  <si>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</si>
  <si>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</si>
  <si>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</si>
  <si>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</si>
  <si>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</si>
  <si>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</si>
  <si>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</si>
  <si>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</si>
  <si>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</si>
  <si>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</si>
  <si>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</si>
  <si>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</si>
  <si>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</si>
  <si>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</si>
  <si>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</si>
  <si>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</si>
  <si>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</si>
  <si>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</si>
  <si>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</si>
  <si>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</si>
  <si>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</si>
  <si>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</si>
  <si>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</si>
  <si>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</si>
  <si>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</si>
  <si>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</si>
  <si>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</si>
  <si>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</si>
  <si>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</si>
  <si>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</si>
  <si>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</si>
  <si>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</si>
  <si>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</si>
  <si>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</si>
  <si>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</si>
  <si>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</si>
  <si>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</si>
  <si>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</si>
  <si>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</si>
  <si>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</si>
  <si>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</si>
  <si>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</si>
  <si>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</si>
  <si>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</si>
  <si>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</si>
  <si>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</si>
  <si>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</si>
  <si>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</si>
  <si>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</si>
  <si>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</si>
  <si>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</si>
  <si>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</si>
  <si>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</si>
  <si>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</si>
  <si>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</si>
  <si>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</si>
  <si>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</si>
  <si>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</si>
  <si>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</si>
  <si>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</si>
  <si>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</si>
  <si>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</si>
  <si>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</si>
  <si>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</si>
  <si>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</si>
  <si>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</si>
  <si>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</si>
  <si>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</si>
  <si>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</si>
  <si>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</si>
  <si>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</si>
  <si>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</si>
  <si>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</si>
  <si>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</si>
  <si>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</si>
  <si>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</si>
  <si>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</si>
  <si>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</si>
  <si>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</si>
  <si>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</si>
  <si>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</si>
  <si>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</si>
  <si>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</si>
  <si>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</si>
  <si>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</si>
  <si>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</si>
  <si>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</si>
  <si>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</si>
  <si>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</si>
  <si>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</si>
  <si>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</si>
  <si>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</si>
  <si>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</si>
  <si>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</si>
  <si>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</si>
  <si>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</si>
  <si>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</si>
  <si>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</si>
  <si>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</si>
  <si>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</si>
  <si>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</si>
  <si>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</si>
  <si>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</si>
  <si>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</si>
  <si>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</si>
  <si>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</si>
  <si>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</si>
  <si>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</si>
  <si>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</si>
  <si>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</si>
  <si>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</si>
  <si>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</si>
  <si>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</si>
  <si>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</si>
  <si>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</si>
  <si>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</si>
  <si>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</si>
  <si>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</si>
  <si>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</si>
  <si>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</si>
  <si>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</si>
  <si>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</si>
  <si>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</si>
  <si>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</si>
  <si>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</si>
  <si>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</si>
  <si>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</si>
  <si>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</si>
  <si>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</si>
  <si>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</si>
  <si>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</si>
  <si>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</si>
  <si>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</si>
  <si>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</si>
  <si>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</si>
  <si>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</si>
  <si>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</si>
  <si>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</si>
  <si>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</si>
  <si>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</si>
  <si>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</si>
  <si>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ОАО "ЛСР. Железобетон-СЗ"</t>
  </si>
  <si>
    <t>ОАО "СПб Завод ТЭМП"</t>
  </si>
  <si>
    <t>ООО "Светлана-Эстейт"</t>
  </si>
  <si>
    <t>ОАО "Василеостровская Фабрика"</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</si>
  <si>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</si>
  <si>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</si>
  <si>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</si>
  <si>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</si>
  <si>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</si>
  <si>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</si>
  <si>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</si>
  <si>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</si>
  <si>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</si>
  <si>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</si>
  <si>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</si>
  <si>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</si>
  <si>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</si>
  <si>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</si>
  <si>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</si>
  <si>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</si>
  <si>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</si>
  <si>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</si>
  <si>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</si>
  <si>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</si>
  <si>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</si>
  <si>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</si>
  <si>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</si>
  <si>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</si>
  <si>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</si>
  <si>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</si>
  <si>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</si>
  <si>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</si>
  <si>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</si>
  <si>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</si>
  <si>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</si>
  <si>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Адрес сайта в сети Интернет</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</si>
  <si>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</si>
  <si>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</si>
  <si>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</si>
  <si>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</si>
  <si>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</si>
  <si>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</si>
  <si>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</si>
  <si>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</si>
  <si>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</si>
  <si>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</si>
  <si>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</si>
  <si>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</si>
  <si>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</si>
  <si>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</si>
  <si>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</si>
  <si>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</si>
  <si>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</si>
  <si>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</si>
  <si>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</si>
  <si>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</si>
  <si>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</si>
  <si>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</si>
  <si>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</si>
  <si>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</si>
  <si>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</si>
  <si>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</si>
  <si>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</si>
  <si>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</si>
  <si>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</si>
  <si>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</si>
  <si>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</si>
  <si>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</si>
  <si>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</si>
  <si>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</si>
  <si>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</si>
  <si>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</si>
  <si>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</si>
  <si>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</si>
  <si>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</si>
  <si>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</si>
  <si>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</si>
  <si>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</si>
  <si>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</si>
  <si>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</si>
  <si>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</si>
  <si>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</si>
  <si>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</si>
  <si>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</si>
  <si>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</si>
  <si>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</si>
  <si>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</si>
  <si>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</si>
  <si>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</si>
  <si>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</si>
  <si>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</si>
  <si>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</si>
  <si>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</si>
  <si>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</si>
  <si>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</si>
  <si>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</si>
  <si>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</si>
  <si>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</si>
  <si>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</si>
  <si>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</si>
  <si>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</si>
  <si>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</si>
  <si>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</si>
  <si>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</si>
  <si>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</si>
  <si>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</si>
  <si>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</si>
  <si>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</si>
  <si>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</si>
  <si>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</si>
  <si>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</si>
  <si>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</si>
  <si>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</si>
  <si>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</si>
  <si>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</si>
  <si>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</si>
  <si>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</si>
  <si>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</si>
  <si>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</si>
  <si>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</si>
  <si>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</si>
  <si>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</si>
  <si>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</si>
  <si>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ФГБОУ ВПО "ГУМРФ имени адмирала С.О. Макарова"</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</si>
  <si>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</si>
  <si>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</si>
  <si>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</si>
  <si>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</si>
  <si>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</si>
  <si>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</si>
  <si>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</si>
  <si>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</si>
  <si>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</si>
  <si>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</si>
  <si>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</si>
  <si>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</si>
  <si>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Услуги по передаче тепловой энергии, Передача тепловой энергии других ЭСО</t>
  </si>
  <si>
    <t>Производство тепловой энергии, Услуги по передаче тепловой энергии, Передача тепловой энергии других ЭСО</t>
  </si>
  <si>
    <t>Производство тепловой энергии, Производство электрической и тепловой энергии в режиме комбинированной выработки</t>
  </si>
  <si>
    <t>Производство тепловой энергии, Реализация теплоносителя</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</si>
  <si>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</si>
  <si>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</si>
  <si>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</si>
  <si>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</si>
  <si>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</si>
  <si>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</si>
  <si>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</si>
  <si>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</si>
  <si>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</si>
  <si>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</si>
  <si>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ЗАО "Александро-Невская мануфактура"</t>
  </si>
  <si>
    <t>МРФ "Северо-Запад" ОАО "Ростелеком"</t>
  </si>
  <si>
    <t>ФГБУН Институт прикладной астрономии Российской академии наук</t>
  </si>
  <si>
    <t>ООО "Зеленый дом"</t>
  </si>
  <si>
    <t>ЗАО "Группа Прайм"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</si>
  <si>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</si>
  <si>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</si>
  <si>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</si>
  <si>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</si>
  <si>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</si>
  <si>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</si>
  <si>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</si>
  <si>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</si>
  <si>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</si>
  <si>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</si>
  <si>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</si>
  <si>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</si>
  <si>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</si>
  <si>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</si>
  <si>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</si>
  <si>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</si>
  <si>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</si>
  <si>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</si>
  <si>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</si>
  <si>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</si>
  <si>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</si>
  <si>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</si>
  <si>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7825696286</t>
  </si>
  <si>
    <t>784001001</t>
  </si>
  <si>
    <t>7811001706</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</si>
  <si>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</si>
  <si>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</si>
  <si>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</si>
  <si>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</si>
  <si>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</si>
  <si>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</si>
  <si>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</si>
  <si>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</si>
  <si>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</si>
  <si>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</si>
  <si>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</si>
  <si>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</si>
  <si>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</si>
  <si>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</si>
  <si>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</si>
  <si>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</si>
  <si>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</si>
  <si>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</si>
  <si>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</si>
  <si>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7801019101</t>
  </si>
  <si>
    <t>7826692894</t>
  </si>
  <si>
    <t>Производство тепловой энергии, Услуги по захоронению твердых бытовых отходов</t>
  </si>
  <si>
    <t>7707049388</t>
  </si>
  <si>
    <t>784043001</t>
  </si>
  <si>
    <t>7843311429</t>
  </si>
  <si>
    <t>7820309254</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</si>
  <si>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</si>
  <si>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</si>
  <si>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</si>
  <si>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7813045071</t>
  </si>
  <si>
    <t>7801236681</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</si>
  <si>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</si>
  <si>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</si>
  <si>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</si>
  <si>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</si>
  <si>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</si>
  <si>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</si>
  <si>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</si>
  <si>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</si>
  <si>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</si>
  <si>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</si>
  <si>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</si>
  <si>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</si>
  <si>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</si>
  <si>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</si>
  <si>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</si>
  <si>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</si>
  <si>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</si>
  <si>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</si>
  <si>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</si>
  <si>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</si>
  <si>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</si>
  <si>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</si>
  <si>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горячему водоснабжению, Производство тепловой энергии, Услуги по передаче тепловой энергии</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</si>
  <si>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</si>
  <si>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</si>
  <si>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</si>
  <si>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</si>
  <si>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</si>
  <si>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Услуги по передаче тепловой энергии, Производство тепловой энергии, Услуги по горячему водоснабжению, Реализация теплоносителя</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</si>
  <si>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</si>
  <si>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</si>
  <si>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</si>
  <si>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</si>
  <si>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</si>
  <si>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ООО "ЭнергоРесурс 2005"</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</si>
  <si>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</si>
  <si>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</si>
  <si>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</si>
  <si>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</si>
  <si>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</si>
  <si>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</si>
  <si>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ФГКУ "346 СЦ МЧС"</t>
  </si>
  <si>
    <t>ФГУП "Кронштадтский морской завод"</t>
  </si>
  <si>
    <t>ФКОУ ДПО Санкт-Петербургский ИПКР ФСИН России</t>
  </si>
  <si>
    <t>Энергоснабжающая организация обеспечивает подачу Абоненту через присоединенную сеть тепловую энергию в горячей воде от сети Энергоснабжающей организации на ее границе, а Абонент обязуется своевременно оплачивать принятую тепловую энергию, а также соблюдать предусмотренный договором режим потребления энергии, обеспечивать безопасность эксплуатации находящихся в его ведении энергетических сетей и исправность используемых им приборов и оборудования, связанных с потреблением тепловой энергии.</t>
  </si>
  <si>
    <t xml:space="preserve">Границы разграничения балансовой принадлежонсти и ответственности по эксплуатационному обслуживанию тепловых сетей устанавливаются в Акте разграничения балансовой принадлежности тепловых сетей и эксплуатационной ответственности сторон </t>
  </si>
  <si>
    <t>Расчеты за тепловую энергию производятся по тарифу, устанавливаемому Комитетом по тарифам Санкт-Петербурга для ФГАОУ ВО "СПбПУ"</t>
  </si>
  <si>
    <t>Комитетом по тарифам Санкт-Петербурга тарифы ФГАОУ ВО "СПбПУ" на подключение(технологическое присоединение) к системе теплоснабжения не установлены. Деятельность по подключению к системе теплоснабжения не осуществляется.</t>
  </si>
  <si>
    <t>нет</t>
  </si>
  <si>
    <t>-</t>
  </si>
  <si>
    <t>наименование регулируемой организации</t>
  </si>
  <si>
    <t>СТ-ТС.18</t>
  </si>
  <si>
    <t xml:space="preserve">Общая информация о регулируемой организации
</t>
  </si>
  <si>
    <t>ФГАОУ ВО "СПбПУ"</t>
  </si>
  <si>
    <t>№ п/п</t>
  </si>
  <si>
    <t>Сведения</t>
  </si>
  <si>
    <t>Примечание</t>
  </si>
  <si>
    <t>Основные сведения</t>
  </si>
  <si>
    <t>1.1.</t>
  </si>
  <si>
    <t>Краткое наименование организации</t>
  </si>
  <si>
    <t>1.2.</t>
  </si>
  <si>
    <t>Фирменное наименование юридического лица (согласно уставу регулируемой организации) *</t>
  </si>
  <si>
    <t>федеральное государственное автономное образовательное учреждение высшего образования  «Санкт-Петербургский государственный политехнический университет»</t>
  </si>
  <si>
    <t>1.3.</t>
  </si>
  <si>
    <t>Организационно-правовая форма</t>
  </si>
  <si>
    <t>федеральное государственное автономное образовательное учреждение</t>
  </si>
  <si>
    <t>1.4.</t>
  </si>
  <si>
    <t>1.5.</t>
  </si>
  <si>
    <t>1.6.</t>
  </si>
  <si>
    <t>Дата регистрации организации</t>
  </si>
  <si>
    <t>1.7.</t>
  </si>
  <si>
    <t>Фамилия, имя и отчество  руководителя  регулируемой организации *</t>
  </si>
  <si>
    <t>Рудской Андрей Иванович</t>
  </si>
  <si>
    <t>1.8.</t>
  </si>
  <si>
    <t>Должность руководителя</t>
  </si>
  <si>
    <t>Ректор</t>
  </si>
  <si>
    <t>Регистрационные данные</t>
  </si>
  <si>
    <t>2.1.</t>
  </si>
  <si>
    <t>ОКАТО</t>
  </si>
  <si>
    <t>40329000</t>
  </si>
  <si>
    <t>указано ОКТМО</t>
  </si>
  <si>
    <t>2.2.</t>
  </si>
  <si>
    <t>ОКПО</t>
  </si>
  <si>
    <t>02068574</t>
  </si>
  <si>
    <t>2.3.</t>
  </si>
  <si>
    <t>ОКОГУ</t>
  </si>
  <si>
    <t>2.4.</t>
  </si>
  <si>
    <t>Основной  государственный  регистрационный   номер (ОГРН) *</t>
  </si>
  <si>
    <t>1027802505279</t>
  </si>
  <si>
    <t>2.4.1.</t>
  </si>
  <si>
    <t>Дата присвоения ОГРН (В соответствии со свидетельством о государственной регистрации в качестве юридического лица) *</t>
  </si>
  <si>
    <t>2.4.2.</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</si>
  <si>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</si>
  <si>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Регистрационная Палата мэрии Санкт-Петербурга</t>
  </si>
  <si>
    <t>2.5.</t>
  </si>
  <si>
    <t>ОКОПФ</t>
  </si>
  <si>
    <t>81</t>
  </si>
  <si>
    <t>2.6.</t>
  </si>
  <si>
    <t>ОКВЭД</t>
  </si>
  <si>
    <t>80.30.1;  73.20;  73.10;  80.30.2</t>
  </si>
  <si>
    <t>2.7.</t>
  </si>
  <si>
    <t>ОКФС</t>
  </si>
  <si>
    <t>12</t>
  </si>
  <si>
    <t>Контактные данные</t>
  </si>
  <si>
    <t>3.1.</t>
  </si>
  <si>
    <t>195251, Санкт-Петербург, ул.Политехническая, д.29</t>
  </si>
  <si>
    <t>3.2.</t>
  </si>
  <si>
    <t>Почтовый адрес регулируемой организации *</t>
  </si>
  <si>
    <t>3.3.</t>
  </si>
  <si>
    <t>Фактический адрес</t>
  </si>
  <si>
    <t>3.4.</t>
  </si>
  <si>
    <t>Адрес фактического местонахождения органов управления регулируемой организации *</t>
  </si>
  <si>
    <t>3.5.</t>
  </si>
  <si>
    <t>Контактные телефоны (через запятую) *</t>
  </si>
  <si>
    <t>(812) 552-62-57, 552-96-96</t>
  </si>
  <si>
    <t>3.6.</t>
  </si>
  <si>
    <t>Номер факсимильного аппарата</t>
  </si>
  <si>
    <t>(812) 552-60-80</t>
  </si>
  <si>
    <t>3.7.</t>
  </si>
  <si>
    <t>Официальный сайт регулируемой  организации  в  сети "Интернет" (при наличии) *</t>
  </si>
  <si>
    <t>www.spbstu.ru</t>
  </si>
  <si>
    <t>3.8.</t>
  </si>
  <si>
    <t>Адрес электронной почты регулируемой организации</t>
  </si>
  <si>
    <t>office@spbstu.ru</t>
  </si>
  <si>
    <t>Режим работы регулируемой организации, в т.ч. *</t>
  </si>
  <si>
    <t>9-18</t>
  </si>
  <si>
    <t>4.1.</t>
  </si>
  <si>
    <t>абонентских отделов *</t>
  </si>
  <si>
    <t>4.2.</t>
  </si>
  <si>
    <t>сбытовых подразделений *</t>
  </si>
  <si>
    <t>4.3.</t>
  </si>
  <si>
    <t>диспетчерских служб *</t>
  </si>
  <si>
    <t>5.</t>
  </si>
  <si>
    <t>Виды регулируемой деятельности *</t>
  </si>
  <si>
    <t>5.1.</t>
  </si>
  <si>
    <t>Реализация тепловой энергии (мощности)</t>
  </si>
  <si>
    <t>Да</t>
  </si>
  <si>
    <t>5.2.</t>
  </si>
  <si>
    <t>Реализация теплоносителя</t>
  </si>
  <si>
    <t>5.3.</t>
  </si>
  <si>
    <t>Оказание услуг по передаче тепловой энергии</t>
  </si>
  <si>
    <t>5.4.</t>
  </si>
  <si>
    <t>Оказание услуг по передаче теплоносителя</t>
  </si>
  <si>
    <t>5.5.</t>
  </si>
  <si>
    <t>Оказание услуг по поддержанию резервной тепловой мощности</t>
  </si>
  <si>
    <t>6.</t>
  </si>
  <si>
    <t>Протяженность магистральных сетей (в однотрубном исчислении), км *</t>
  </si>
  <si>
    <t>7.</t>
  </si>
  <si>
    <t>Протяженность разводящих сетей (в однотрубном исчислении), км *</t>
  </si>
  <si>
    <t>8.</t>
  </si>
  <si>
    <t>Количество теплоэлектростанций, шт. *</t>
  </si>
  <si>
    <t>8.1.</t>
  </si>
  <si>
    <t>установленная электрическая мощность *</t>
  </si>
  <si>
    <t>8.1.1.</t>
  </si>
  <si>
    <t>единицы измерения *</t>
  </si>
  <si>
    <t>кВтч</t>
  </si>
  <si>
    <t>8.2.</t>
  </si>
  <si>
    <t xml:space="preserve">установленная тепловая мощность, Гкал/ч </t>
  </si>
  <si>
    <t>9.</t>
  </si>
  <si>
    <t>Количество тепловых станций, шт. *</t>
  </si>
  <si>
    <t>9.1.</t>
  </si>
  <si>
    <t>установленная тепловая мощность, Гкал/ч *</t>
  </si>
  <si>
    <t>10.</t>
  </si>
  <si>
    <t>Количество котельных, шт. *</t>
  </si>
  <si>
    <t>10.1.</t>
  </si>
  <si>
    <t>11.</t>
  </si>
  <si>
    <t>Количество центральных тепловых пунктов, шт. *</t>
  </si>
  <si>
    <t>Информация подлежит раскрытию на основании пп. 17, 38, 59 постановления Правительства №6 от 17 января 2013, п.18 постановления Правительства №570 от 05 июля 2013</t>
  </si>
  <si>
    <t>Ф-1.2</t>
  </si>
  <si>
    <t>Информация о тарифах на горячую воду (горячее водоснабжение)</t>
  </si>
  <si>
    <t>на 2016 год</t>
  </si>
  <si>
    <t>Наименование органа регулирования, принявшего решение об утверждении тарифа на горячую воду (горячее водоснабжение)</t>
  </si>
  <si>
    <t>Реквизиты (дата, номер) решения об утверждении тарифа на горячую воду (горячее водоснабжение)</t>
  </si>
  <si>
    <t>342-р</t>
  </si>
  <si>
    <t>Величина установленного тарифа на горячую воду (горячее водоснабжение)</t>
  </si>
  <si>
    <t>прочие потребители</t>
  </si>
  <si>
    <t xml:space="preserve">Компонент на холодную воду, руб/м3 </t>
  </si>
  <si>
    <t xml:space="preserve">Компонент на тепловую энергию, одноставочный, руб/Гкал </t>
  </si>
  <si>
    <t>Срок действия установленного тарифа на горячую воду (горячее водоснабжение)</t>
  </si>
  <si>
    <t>с</t>
  </si>
  <si>
    <t>по</t>
  </si>
  <si>
    <t>Население (с НДС)</t>
  </si>
  <si>
    <t>Средневзвешенный тариф на тепловую энергию, руб/Гкал</t>
  </si>
  <si>
    <t xml:space="preserve">Источник официального опубликования решения об установлении тарифа на горячую воду (горячее водоснабжение) </t>
  </si>
  <si>
    <t>спец.выпуск №6 от 02.12.2015 журнала "Вестник Комитета по тарифам Санкт-Петербурга"</t>
  </si>
  <si>
    <t>Ф-1.3</t>
  </si>
  <si>
    <t>Информация о тарифах на транспортировку горячей воды</t>
  </si>
  <si>
    <t>Тариф на транспортировку горячей воды не установлен</t>
  </si>
  <si>
    <t>Ф-1.4</t>
  </si>
  <si>
    <t>Информация о тарифах на подключение к централизованной системе горячего водоснабжения</t>
  </si>
  <si>
    <t>Тариф на подключение к централизованной системе горячего водоснабжения не установлен</t>
  </si>
  <si>
    <t>СТ-ТС.16.1А</t>
  </si>
  <si>
    <t xml:space="preserve">Информация о ценах (тарифах) на регулируемые товары и услуги </t>
  </si>
  <si>
    <t>Федеральное государственное автономное образовательное учреждение высшего образования  «Санкт-Петербургский государственный политехнический университет»</t>
  </si>
  <si>
    <t>(ФГАОУ ВО "СПбПУ")</t>
  </si>
  <si>
    <t>Население</t>
  </si>
  <si>
    <t>Одноставочный тариф, руб./Гкал</t>
  </si>
  <si>
    <t>ставка за тепловую энергию руб./Гкал</t>
  </si>
  <si>
    <t>ставка за содержание тепловой мощности тыс.руб./Гкал/ч в мес.</t>
  </si>
  <si>
    <t>341-р</t>
  </si>
  <si>
    <t>01.01.2016-                              30.06.2016</t>
  </si>
  <si>
    <t>Спецвыпуск журнала "Вестник Комитета по тарифам Санкт-Петербурга" №6 от 02.12.2015 г.</t>
  </si>
  <si>
    <t>01.07.2016-                              31.12.2016</t>
  </si>
  <si>
    <t xml:space="preserve"> -</t>
  </si>
  <si>
    <t>Информация о ценах (тарифах) на регулируемые товары и услуги</t>
  </si>
  <si>
    <t>Спецвыпуск журнала "Вестник Комитета по тарифам Санкт-Петербурга" № 6 от 02.12.2015</t>
  </si>
  <si>
    <t>тыс.руб. / Гкал/ч в мес.</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</si>
</sst>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91">
    <font>
      <sz val="9"/>
      <color theme="1"/>
      <name val="Tahoma"/>
      <family val="2"/>
    </font>
    <font>
      <sz val="9"/>
      <color indexed="8"/>
      <name val="Tahoma"/>
      <family val="2"/>
    </font>
    <font>
      <sz val="10"/>
      <name val="Arial Cyr"/>
      <family val="0"/>
    </font>
    <font>
      <sz val="9"/>
      <color indexed="10"/>
      <name val="Tahoma"/>
      <family val="2"/>
    </font>
    <font>
      <sz val="9"/>
      <name val="Tahoma"/>
      <family val="2"/>
    </font>
    <font>
      <b/>
      <sz val="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b/>
      <sz val="14"/>
      <name val="Times New Roman"/>
      <family val="1"/>
    </font>
    <font>
      <i/>
      <sz val="12"/>
      <name val="Times New Roman"/>
      <family val="1"/>
    </font>
    <font>
      <sz val="10"/>
      <color indexed="9"/>
      <name val="Times New Roman"/>
      <family val="1"/>
    </font>
    <font>
      <b/>
      <sz val="10"/>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8"/>
      <name val="Verdana"/>
      <family val="2"/>
    </font>
    <font>
      <b/>
      <sz val="10"/>
      <name val="Times New Roman"/>
      <family val="1"/>
    </font>
    <font>
      <sz val="10"/>
      <name val="Times New Roman"/>
      <family val="1"/>
    </font>
    <font>
      <sz val="10"/>
      <color indexed="8"/>
      <name val="Times New Roman"/>
      <family val="1"/>
    </font>
    <font>
      <sz val="8"/>
      <name val="Times New Roman"/>
      <family val="1"/>
    </font>
    <font>
      <i/>
      <sz val="10"/>
      <name val="Times New Roman"/>
      <family val="1"/>
    </font>
    <font>
      <sz val="9"/>
      <name val="Times New Roman"/>
      <family val="1"/>
    </font>
    <font>
      <b/>
      <sz val="9"/>
      <name val="Times New Roman"/>
      <family val="1"/>
    </font>
    <font>
      <sz val="9"/>
      <color indexed="9"/>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sz val="8"/>
      <color indexed="9"/>
      <name val="Tahoma"/>
      <family val="2"/>
    </font>
    <font>
      <sz val="10"/>
      <color indexed="8"/>
      <name val="Tahoma"/>
      <family val="2"/>
    </font>
    <font>
      <b/>
      <i/>
      <sz val="9"/>
      <color indexed="8"/>
      <name val="Tahoma"/>
      <family val="2"/>
    </font>
    <font>
      <u val="single"/>
      <sz val="10"/>
      <color indexed="12"/>
      <name val="Times New Roman"/>
      <family val="1"/>
    </font>
    <font>
      <sz val="8"/>
      <color indexed="9"/>
      <name val="Times New Roman"/>
      <family val="1"/>
    </font>
    <font>
      <sz val="11"/>
      <color indexed="8"/>
      <name val="Times New Roman"/>
      <family val="1"/>
    </font>
    <font>
      <b/>
      <sz val="9"/>
      <color indexed="8"/>
      <name val="Times New Roman"/>
      <family val="1"/>
    </font>
    <font>
      <sz val="9"/>
      <color indexed="8"/>
      <name val="Times New Roman"/>
      <family val="1"/>
    </font>
    <font>
      <b/>
      <sz val="10"/>
      <color indexed="8"/>
      <name val="Tahoma"/>
      <family val="2"/>
    </font>
    <font>
      <sz val="8"/>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sz val="9"/>
      <color rgb="FF000000"/>
      <name val="Tahoma"/>
      <family val="2"/>
    </font>
    <font>
      <b/>
      <u val="single"/>
      <sz val="9"/>
      <color theme="10"/>
      <name val="Tahoma"/>
      <family val="2"/>
    </font>
    <font>
      <sz val="8"/>
      <color theme="0"/>
      <name val="Tahoma"/>
      <family val="2"/>
    </font>
    <font>
      <sz val="10"/>
      <color theme="1"/>
      <name val="Tahoma"/>
      <family val="2"/>
    </font>
    <font>
      <b/>
      <i/>
      <sz val="9"/>
      <color theme="1"/>
      <name val="Tahoma"/>
      <family val="2"/>
    </font>
    <font>
      <sz val="10"/>
      <color theme="1"/>
      <name val="Times New Roman"/>
      <family val="1"/>
    </font>
    <font>
      <i/>
      <sz val="10"/>
      <color theme="1"/>
      <name val="Times New Roman"/>
      <family val="1"/>
    </font>
    <font>
      <u val="single"/>
      <sz val="10"/>
      <color theme="10"/>
      <name val="Times New Roman"/>
      <family val="1"/>
    </font>
    <font>
      <sz val="8"/>
      <color theme="0"/>
      <name val="Times New Roman"/>
      <family val="1"/>
    </font>
    <font>
      <sz val="11"/>
      <color theme="1"/>
      <name val="Times New Roman"/>
      <family val="1"/>
    </font>
    <font>
      <b/>
      <sz val="9"/>
      <color theme="1"/>
      <name val="Times New Roman"/>
      <family val="1"/>
    </font>
    <font>
      <sz val="10"/>
      <color theme="0"/>
      <name val="Times New Roman"/>
      <family val="1"/>
    </font>
    <font>
      <b/>
      <sz val="10"/>
      <color theme="1"/>
      <name val="Times New Roman"/>
      <family val="1"/>
    </font>
    <font>
      <b/>
      <sz val="12"/>
      <color theme="1"/>
      <name val="Times New Roman"/>
      <family val="1"/>
    </font>
    <font>
      <sz val="9"/>
      <color theme="1"/>
      <name val="Times New Roman"/>
      <family val="1"/>
    </font>
    <font>
      <b/>
      <sz val="10"/>
      <color theme="1"/>
      <name val="Tahoma"/>
      <family val="2"/>
    </font>
    <font>
      <b/>
      <sz val="14"/>
      <color theme="1"/>
      <name val="Times New Roman"/>
      <family val="1"/>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thin"/>
      <right style="thin"/>
      <top>
        <color indexed="63"/>
      </top>
      <bottom>
        <color indexed="63"/>
      </bottom>
    </border>
    <border>
      <left style="thin"/>
      <right style="thin"/>
      <top/>
      <bottom style="thin"/>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style="thin"/>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color indexed="63"/>
      </left>
      <right style="thin">
        <color indexed="55"/>
      </right>
      <top>
        <color indexed="63"/>
      </top>
      <bottom>
        <color indexed="63"/>
      </bottom>
    </border>
    <border>
      <left style="thin"/>
      <right>
        <color indexed="63"/>
      </right>
      <top style="medium"/>
      <bottom style="thin"/>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style="thin">
        <color theme="1" tint="0.49998000264167786"/>
      </right>
      <top/>
      <bottom/>
    </border>
    <border>
      <left style="thin">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thin"/>
      <top/>
      <bottom style="thin">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8" fillId="0" borderId="0">
      <alignment/>
      <protection/>
    </xf>
    <xf numFmtId="0" fontId="65" fillId="0" borderId="0">
      <alignment/>
      <protection/>
    </xf>
    <xf numFmtId="0" fontId="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8" fillId="0" borderId="0">
      <alignment/>
      <protection/>
    </xf>
    <xf numFmtId="0" fontId="2" fillId="0" borderId="0">
      <alignment/>
      <protection/>
    </xf>
    <xf numFmtId="0" fontId="8" fillId="0" borderId="0">
      <alignment/>
      <protection/>
    </xf>
    <xf numFmtId="49" fontId="4" fillId="0" borderId="0" applyBorder="0">
      <alignment vertical="top"/>
      <protection/>
    </xf>
    <xf numFmtId="0" fontId="2" fillId="0" borderId="0">
      <alignment/>
      <protection/>
    </xf>
    <xf numFmtId="0" fontId="18"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6" fillId="0" borderId="0" applyFont="0" applyFill="0" applyBorder="0" applyAlignment="0" applyProtection="0"/>
    <xf numFmtId="0" fontId="71" fillId="32" borderId="0" applyNumberFormat="0" applyBorder="0" applyAlignment="0" applyProtection="0"/>
  </cellStyleXfs>
  <cellXfs count="545">
    <xf numFmtId="0" fontId="0" fillId="0" borderId="0" xfId="0" applyAlignment="1">
      <alignment/>
    </xf>
    <xf numFmtId="0" fontId="0" fillId="0" borderId="0" xfId="0" applyFont="1" applyAlignment="1">
      <alignment/>
    </xf>
    <xf numFmtId="0" fontId="72" fillId="0" borderId="0" xfId="61" applyFont="1" applyFill="1" applyAlignment="1" applyProtection="1">
      <alignment horizontal="left" vertical="center" wrapText="1"/>
      <protection/>
    </xf>
    <xf numFmtId="0" fontId="72" fillId="0" borderId="0" xfId="61" applyFont="1" applyAlignment="1" applyProtection="1">
      <alignment vertical="center" wrapText="1"/>
      <protection/>
    </xf>
    <xf numFmtId="0" fontId="3" fillId="0" borderId="0" xfId="61" applyFont="1" applyAlignment="1" applyProtection="1">
      <alignment vertical="center" wrapText="1"/>
      <protection/>
    </xf>
    <xf numFmtId="0" fontId="4" fillId="0" borderId="0" xfId="61" applyFont="1" applyAlignment="1" applyProtection="1">
      <alignment vertical="center" wrapText="1"/>
      <protection/>
    </xf>
    <xf numFmtId="0" fontId="4" fillId="0" borderId="0" xfId="61" applyFont="1" applyFill="1" applyAlignment="1" applyProtection="1">
      <alignment vertical="center" wrapText="1"/>
      <protection/>
    </xf>
    <xf numFmtId="49" fontId="4" fillId="0" borderId="0" xfId="63" applyNumberFormat="1" applyFont="1" applyProtection="1">
      <alignment vertical="top"/>
      <protection/>
    </xf>
    <xf numFmtId="0" fontId="4" fillId="0" borderId="0" xfId="61" applyFont="1" applyFill="1" applyAlignment="1" applyProtection="1">
      <alignment horizontal="left" vertical="center" wrapText="1"/>
      <protection/>
    </xf>
    <xf numFmtId="0" fontId="0" fillId="0" borderId="0" xfId="0" applyBorder="1" applyAlignment="1">
      <alignment/>
    </xf>
    <xf numFmtId="0" fontId="0" fillId="0" borderId="0" xfId="0" applyFont="1" applyAlignment="1">
      <alignment horizontal="left"/>
    </xf>
    <xf numFmtId="49" fontId="4" fillId="0" borderId="0" xfId="63" applyNumberFormat="1" applyFont="1" applyAlignment="1" applyProtection="1">
      <alignment vertical="top" wrapText="1"/>
      <protection/>
    </xf>
    <xf numFmtId="0" fontId="53" fillId="33" borderId="0" xfId="0" applyFont="1" applyFill="1" applyAlignment="1">
      <alignment/>
    </xf>
    <xf numFmtId="0" fontId="53" fillId="0" borderId="0" xfId="0" applyFont="1" applyAlignment="1">
      <alignment/>
    </xf>
    <xf numFmtId="0" fontId="53" fillId="33" borderId="0" xfId="0" applyFont="1" applyFill="1" applyAlignment="1">
      <alignment horizontal="right"/>
    </xf>
    <xf numFmtId="0" fontId="70" fillId="0" borderId="0" xfId="0" applyFont="1" applyAlignment="1">
      <alignment/>
    </xf>
    <xf numFmtId="0" fontId="0" fillId="0" borderId="0" xfId="0" applyFont="1" applyAlignment="1">
      <alignment/>
    </xf>
    <xf numFmtId="0" fontId="6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73" fillId="0" borderId="0" xfId="0" applyFont="1" applyFill="1" applyBorder="1" applyAlignment="1">
      <alignment horizontal="center" wrapText="1"/>
    </xf>
    <xf numFmtId="172" fontId="61" fillId="0" borderId="0" xfId="0" applyNumberFormat="1" applyFont="1" applyFill="1" applyBorder="1" applyAlignment="1">
      <alignment/>
    </xf>
    <xf numFmtId="0" fontId="4" fillId="0" borderId="0" xfId="75" applyNumberFormat="1" applyFont="1" applyFill="1" applyBorder="1" applyAlignment="1" applyProtection="1">
      <alignment horizontal="left" vertical="center" wrapText="1"/>
      <protection locked="0"/>
    </xf>
    <xf numFmtId="0" fontId="4" fillId="0" borderId="0" xfId="75" applyNumberFormat="1" applyFont="1" applyFill="1" applyBorder="1" applyAlignment="1" applyProtection="1">
      <alignment horizontal="right" vertical="center" wrapText="1"/>
      <protection locked="0"/>
    </xf>
    <xf numFmtId="172" fontId="4" fillId="0" borderId="0" xfId="75" applyNumberFormat="1" applyFont="1" applyFill="1" applyBorder="1" applyAlignment="1" applyProtection="1">
      <alignment horizontal="right" vertical="center" wrapText="1"/>
      <protection locked="0"/>
    </xf>
    <xf numFmtId="0" fontId="74"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7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1" fillId="0" borderId="0" xfId="0" applyFont="1" applyAlignment="1">
      <alignment/>
    </xf>
    <xf numFmtId="0" fontId="0" fillId="0" borderId="0" xfId="0" applyFill="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61" fillId="0" borderId="10" xfId="0" applyFont="1" applyBorder="1" applyAlignment="1">
      <alignment/>
    </xf>
    <xf numFmtId="0" fontId="61" fillId="0" borderId="11" xfId="0" applyFont="1" applyBorder="1" applyAlignment="1">
      <alignment/>
    </xf>
    <xf numFmtId="0" fontId="0" fillId="34" borderId="12" xfId="0" applyFill="1" applyBorder="1" applyAlignment="1">
      <alignment horizontal="left"/>
    </xf>
    <xf numFmtId="0" fontId="0" fillId="0" borderId="12" xfId="0" applyBorder="1" applyAlignment="1">
      <alignment horizontal="left"/>
    </xf>
    <xf numFmtId="0" fontId="0" fillId="0" borderId="12" xfId="0" applyFont="1" applyBorder="1" applyAlignment="1">
      <alignment horizontal="left"/>
    </xf>
    <xf numFmtId="0" fontId="61" fillId="0" borderId="13" xfId="0" applyFont="1" applyBorder="1" applyAlignment="1">
      <alignment/>
    </xf>
    <xf numFmtId="0" fontId="0" fillId="0" borderId="14" xfId="0" applyFont="1" applyBorder="1" applyAlignment="1">
      <alignment horizontal="left"/>
    </xf>
    <xf numFmtId="0" fontId="0" fillId="11" borderId="11" xfId="0" applyFont="1" applyFill="1" applyBorder="1" applyAlignment="1">
      <alignment/>
    </xf>
    <xf numFmtId="0" fontId="0" fillId="11" borderId="13" xfId="0" applyFont="1" applyFill="1" applyBorder="1" applyAlignment="1">
      <alignment/>
    </xf>
    <xf numFmtId="0" fontId="0" fillId="0" borderId="12" xfId="0" applyFont="1" applyBorder="1" applyAlignment="1">
      <alignment/>
    </xf>
    <xf numFmtId="0" fontId="0" fillId="34" borderId="11" xfId="0" applyFill="1" applyBorder="1" applyAlignment="1">
      <alignment/>
    </xf>
    <xf numFmtId="0" fontId="0" fillId="0" borderId="12" xfId="0"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61" fillId="0" borderId="16" xfId="0" applyFont="1" applyBorder="1" applyAlignment="1">
      <alignment/>
    </xf>
    <xf numFmtId="0" fontId="61" fillId="0" borderId="18" xfId="0" applyFont="1" applyBorder="1" applyAlignment="1">
      <alignment/>
    </xf>
    <xf numFmtId="0" fontId="61" fillId="0" borderId="17" xfId="0" applyFont="1" applyBorder="1" applyAlignment="1">
      <alignment/>
    </xf>
    <xf numFmtId="0" fontId="61" fillId="0" borderId="0" xfId="0" applyFont="1" applyBorder="1" applyAlignment="1">
      <alignment wrapText="1"/>
    </xf>
    <xf numFmtId="0" fontId="61" fillId="0" borderId="19" xfId="0" applyFont="1" applyBorder="1" applyAlignment="1">
      <alignment wrapText="1"/>
    </xf>
    <xf numFmtId="0" fontId="61" fillId="0" borderId="20" xfId="0" applyFont="1" applyBorder="1" applyAlignment="1">
      <alignment wrapText="1"/>
    </xf>
    <xf numFmtId="0" fontId="0" fillId="34" borderId="13" xfId="0" applyFill="1" applyBorder="1" applyAlignment="1">
      <alignment/>
    </xf>
    <xf numFmtId="0" fontId="0" fillId="34" borderId="10" xfId="0" applyFont="1" applyFill="1" applyBorder="1" applyAlignment="1">
      <alignment/>
    </xf>
    <xf numFmtId="0" fontId="0" fillId="0" borderId="14" xfId="0" applyBorder="1" applyAlignment="1">
      <alignment/>
    </xf>
    <xf numFmtId="0" fontId="0" fillId="11" borderId="11" xfId="0" applyFont="1" applyFill="1" applyBorder="1" applyAlignment="1">
      <alignment horizontal="right"/>
    </xf>
    <xf numFmtId="0" fontId="0" fillId="11" borderId="21" xfId="0" applyFill="1" applyBorder="1" applyAlignment="1">
      <alignment horizontal="right"/>
    </xf>
    <xf numFmtId="0" fontId="0" fillId="11" borderId="22" xfId="0" applyFill="1" applyBorder="1" applyAlignment="1">
      <alignment horizontal="right"/>
    </xf>
    <xf numFmtId="0" fontId="0" fillId="11" borderId="21" xfId="0" applyFont="1" applyFill="1" applyBorder="1" applyAlignment="1">
      <alignment horizontal="right"/>
    </xf>
    <xf numFmtId="0" fontId="0" fillId="11" borderId="22" xfId="0" applyFont="1" applyFill="1" applyBorder="1" applyAlignment="1">
      <alignment horizontal="right"/>
    </xf>
    <xf numFmtId="0" fontId="0" fillId="35" borderId="16" xfId="0" applyFill="1" applyBorder="1" applyAlignment="1">
      <alignment horizontal="center"/>
    </xf>
    <xf numFmtId="0" fontId="0" fillId="35" borderId="23" xfId="0" applyFill="1" applyBorder="1" applyAlignment="1">
      <alignment horizontal="center"/>
    </xf>
    <xf numFmtId="0" fontId="0" fillId="36" borderId="0" xfId="0" applyFill="1" applyBorder="1" applyAlignment="1">
      <alignment/>
    </xf>
    <xf numFmtId="0" fontId="0" fillId="36" borderId="0" xfId="0" applyFill="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75" fillId="36" borderId="0" xfId="0" applyFont="1" applyFill="1" applyBorder="1" applyAlignment="1">
      <alignment/>
    </xf>
    <xf numFmtId="0" fontId="0" fillId="0" borderId="0" xfId="0" applyFill="1" applyAlignment="1" applyProtection="1">
      <alignment/>
      <protection/>
    </xf>
    <xf numFmtId="0" fontId="0" fillId="36" borderId="0" xfId="0" applyFill="1" applyBorder="1" applyAlignment="1">
      <alignment horizontal="center" vertical="top"/>
    </xf>
    <xf numFmtId="0" fontId="0" fillId="0" borderId="0" xfId="0" applyFill="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1" xfId="0" applyBorder="1" applyAlignment="1">
      <alignment horizontal="right"/>
    </xf>
    <xf numFmtId="0" fontId="7" fillId="0" borderId="0" xfId="42" applyFont="1" applyFill="1" applyBorder="1" applyAlignment="1" applyProtection="1">
      <alignment/>
      <protection/>
    </xf>
    <xf numFmtId="0" fontId="0" fillId="0" borderId="0" xfId="0" applyFill="1" applyBorder="1" applyAlignment="1" applyProtection="1">
      <alignment/>
      <protection/>
    </xf>
    <xf numFmtId="0" fontId="4" fillId="0" borderId="0" xfId="42" applyFont="1" applyFill="1" applyBorder="1" applyAlignment="1" applyProtection="1">
      <alignment horizontal="right"/>
      <protection/>
    </xf>
    <xf numFmtId="0" fontId="61" fillId="0" borderId="32" xfId="0" applyFont="1" applyBorder="1" applyAlignment="1">
      <alignment horizontal="center" vertical="center"/>
    </xf>
    <xf numFmtId="0" fontId="61" fillId="0" borderId="33" xfId="0" applyFont="1" applyBorder="1" applyAlignment="1">
      <alignment horizontal="center" vertical="center"/>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5" fillId="37" borderId="36" xfId="59" applyFont="1" applyFill="1" applyBorder="1" applyAlignment="1" applyProtection="1">
      <alignment horizontal="center" vertical="center" wrapText="1"/>
      <protection/>
    </xf>
    <xf numFmtId="0" fontId="5" fillId="37" borderId="37" xfId="60" applyFont="1" applyFill="1" applyBorder="1" applyAlignment="1" applyProtection="1">
      <alignment horizontal="center" vertical="center" wrapText="1"/>
      <protection/>
    </xf>
    <xf numFmtId="0" fontId="5" fillId="37" borderId="37" xfId="59" applyFont="1" applyFill="1" applyBorder="1" applyAlignment="1" applyProtection="1">
      <alignment horizontal="center" vertical="center" wrapText="1"/>
      <protection/>
    </xf>
    <xf numFmtId="0" fontId="4" fillId="38" borderId="36" xfId="64" applyFont="1" applyFill="1" applyBorder="1" applyAlignment="1" applyProtection="1">
      <alignment horizontal="center" vertical="center" wrapText="1"/>
      <protection/>
    </xf>
    <xf numFmtId="0" fontId="4" fillId="38" borderId="38" xfId="64" applyFont="1" applyFill="1" applyBorder="1" applyAlignment="1" applyProtection="1">
      <alignment horizontal="center" vertical="center" wrapText="1"/>
      <protection/>
    </xf>
    <xf numFmtId="0" fontId="0" fillId="0" borderId="36" xfId="54" applyFont="1" applyBorder="1" applyAlignment="1">
      <alignment horizontal="center" vertical="center"/>
      <protection/>
    </xf>
    <xf numFmtId="0" fontId="0" fillId="0" borderId="39" xfId="54" applyFont="1" applyBorder="1" applyAlignment="1">
      <alignment horizontal="center" vertical="center"/>
      <protection/>
    </xf>
    <xf numFmtId="0" fontId="61" fillId="0" borderId="27" xfId="0" applyFont="1" applyBorder="1" applyAlignment="1">
      <alignment horizontal="right"/>
    </xf>
    <xf numFmtId="4" fontId="0" fillId="39" borderId="36" xfId="0" applyNumberFormat="1" applyFill="1" applyBorder="1" applyAlignment="1" applyProtection="1">
      <alignment horizontal="right" vertical="center" wrapText="1"/>
      <protection locked="0"/>
    </xf>
    <xf numFmtId="4" fontId="0" fillId="39" borderId="36" xfId="0" applyNumberFormat="1" applyFill="1" applyBorder="1" applyAlignment="1" applyProtection="1">
      <alignment horizontal="right" vertical="center"/>
      <protection locked="0"/>
    </xf>
    <xf numFmtId="4" fontId="0" fillId="39" borderId="38" xfId="0" applyNumberFormat="1" applyFill="1" applyBorder="1" applyAlignment="1" applyProtection="1">
      <alignment horizontal="right" vertical="center" wrapText="1"/>
      <protection locked="0"/>
    </xf>
    <xf numFmtId="4" fontId="0" fillId="39" borderId="38"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4" fillId="38" borderId="40" xfId="64" applyFont="1" applyFill="1" applyBorder="1" applyAlignment="1" applyProtection="1">
      <alignment horizontal="center" vertical="center" wrapText="1"/>
      <protection/>
    </xf>
    <xf numFmtId="0" fontId="4" fillId="0" borderId="41" xfId="64" applyFont="1" applyFill="1" applyBorder="1" applyAlignment="1" applyProtection="1">
      <alignment vertical="center" wrapText="1"/>
      <protection/>
    </xf>
    <xf numFmtId="0" fontId="4" fillId="0" borderId="42" xfId="64" applyFont="1" applyFill="1" applyBorder="1" applyAlignment="1" applyProtection="1">
      <alignment vertical="center" wrapText="1"/>
      <protection/>
    </xf>
    <xf numFmtId="14" fontId="0" fillId="39" borderId="38" xfId="0" applyNumberFormat="1" applyFill="1" applyBorder="1" applyAlignment="1" applyProtection="1">
      <alignment horizontal="right"/>
      <protection locked="0"/>
    </xf>
    <xf numFmtId="14" fontId="0" fillId="39" borderId="36" xfId="0" applyNumberFormat="1" applyFill="1" applyBorder="1" applyAlignment="1" applyProtection="1">
      <alignment horizontal="right"/>
      <protection locked="0"/>
    </xf>
    <xf numFmtId="0" fontId="4" fillId="38" borderId="43" xfId="64" applyFont="1" applyFill="1" applyBorder="1" applyAlignment="1" applyProtection="1">
      <alignment horizontal="center" vertical="center" wrapText="1"/>
      <protection/>
    </xf>
    <xf numFmtId="0" fontId="0" fillId="0" borderId="0"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4" fillId="0" borderId="0" xfId="42" applyFont="1" applyFill="1" applyBorder="1" applyAlignment="1" applyProtection="1">
      <alignment wrapText="1"/>
      <protection/>
    </xf>
    <xf numFmtId="0" fontId="4" fillId="0" borderId="0" xfId="42" applyFont="1" applyFill="1" applyBorder="1" applyAlignment="1" applyProtection="1">
      <alignment horizontal="right" vertical="top"/>
      <protection/>
    </xf>
    <xf numFmtId="0" fontId="4" fillId="0" borderId="0" xfId="42" applyFont="1" applyFill="1" applyBorder="1" applyAlignment="1" applyProtection="1">
      <alignment horizontal="left" vertical="top" wrapText="1"/>
      <protection/>
    </xf>
    <xf numFmtId="0" fontId="53" fillId="36" borderId="0" xfId="0" applyFont="1" applyFill="1" applyBorder="1" applyAlignment="1">
      <alignment/>
    </xf>
    <xf numFmtId="0" fontId="53" fillId="36" borderId="0" xfId="0" applyFont="1" applyFill="1" applyBorder="1" applyAlignment="1">
      <alignment vertical="center"/>
    </xf>
    <xf numFmtId="0" fontId="53" fillId="36" borderId="0" xfId="0" applyFont="1" applyFill="1" applyAlignment="1">
      <alignment/>
    </xf>
    <xf numFmtId="0" fontId="0" fillId="0" borderId="44" xfId="0" applyBorder="1" applyAlignment="1">
      <alignment/>
    </xf>
    <xf numFmtId="0" fontId="0" fillId="0" borderId="19" xfId="0" applyFill="1" applyBorder="1" applyAlignment="1" applyProtection="1">
      <alignment horizontal="center" vertical="top" wrapText="1"/>
      <protection locked="0"/>
    </xf>
    <xf numFmtId="4" fontId="0" fillId="0" borderId="19" xfId="0" applyNumberFormat="1" applyFill="1" applyBorder="1" applyAlignment="1" applyProtection="1">
      <alignment horizontal="right"/>
      <protection locked="0"/>
    </xf>
    <xf numFmtId="0" fontId="0" fillId="0" borderId="45" xfId="0" applyBorder="1" applyAlignment="1">
      <alignment/>
    </xf>
    <xf numFmtId="0" fontId="0" fillId="0" borderId="46" xfId="0" applyBorder="1" applyAlignment="1">
      <alignment/>
    </xf>
    <xf numFmtId="0" fontId="0" fillId="39" borderId="38" xfId="0" applyNumberFormat="1" applyFill="1" applyBorder="1" applyAlignment="1" applyProtection="1">
      <alignment horizontal="left" vertical="center" wrapText="1"/>
      <protection locked="0"/>
    </xf>
    <xf numFmtId="0" fontId="0" fillId="39" borderId="36" xfId="0" applyNumberFormat="1" applyFill="1" applyBorder="1" applyAlignment="1" applyProtection="1">
      <alignment horizontal="left" vertical="center" wrapText="1"/>
      <protection locked="0"/>
    </xf>
    <xf numFmtId="0" fontId="0" fillId="39" borderId="47" xfId="0" applyNumberFormat="1" applyFill="1" applyBorder="1" applyAlignment="1" applyProtection="1">
      <alignment horizontal="left" vertical="center" wrapText="1"/>
      <protection locked="0"/>
    </xf>
    <xf numFmtId="0" fontId="0" fillId="39" borderId="39" xfId="0" applyNumberFormat="1" applyFill="1" applyBorder="1" applyAlignment="1" applyProtection="1">
      <alignment horizontal="left" vertical="center" wrapText="1"/>
      <protection locked="0"/>
    </xf>
    <xf numFmtId="0" fontId="53" fillId="36" borderId="0" xfId="0" applyFont="1" applyFill="1" applyBorder="1" applyAlignment="1">
      <alignment horizontal="left" vertical="top"/>
    </xf>
    <xf numFmtId="0" fontId="7" fillId="0" borderId="0" xfId="42" applyFont="1" applyFill="1" applyBorder="1" applyAlignment="1" applyProtection="1">
      <alignment horizontal="left" vertical="top"/>
      <protection/>
    </xf>
    <xf numFmtId="0" fontId="0" fillId="0" borderId="26" xfId="0" applyBorder="1" applyAlignment="1">
      <alignment horizontal="left" vertical="top"/>
    </xf>
    <xf numFmtId="0" fontId="0" fillId="0" borderId="27"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39" borderId="39" xfId="0" applyNumberFormat="1" applyFill="1" applyBorder="1" applyAlignment="1" applyProtection="1">
      <alignment horizontal="left" vertical="top" wrapText="1"/>
      <protection locked="0"/>
    </xf>
    <xf numFmtId="0" fontId="0" fillId="39" borderId="48" xfId="0" applyNumberFormat="1" applyFill="1" applyBorder="1" applyAlignment="1" applyProtection="1">
      <alignment horizontal="left" vertical="top" wrapText="1"/>
      <protection locked="0"/>
    </xf>
    <xf numFmtId="0" fontId="0" fillId="0" borderId="43" xfId="0" applyFill="1" applyBorder="1" applyAlignment="1" applyProtection="1">
      <alignment horizontal="center" vertical="center" wrapText="1"/>
      <protection/>
    </xf>
    <xf numFmtId="0" fontId="0" fillId="0" borderId="38" xfId="0" applyFill="1" applyBorder="1" applyAlignment="1" applyProtection="1">
      <alignment vertical="top" wrapText="1"/>
      <protection/>
    </xf>
    <xf numFmtId="0" fontId="0" fillId="0" borderId="49" xfId="0" applyFill="1" applyBorder="1" applyAlignment="1" applyProtection="1">
      <alignment horizontal="center" vertical="center" wrapText="1"/>
      <protection/>
    </xf>
    <xf numFmtId="0" fontId="0" fillId="0" borderId="36" xfId="0" applyFill="1" applyBorder="1" applyAlignment="1" applyProtection="1">
      <alignment vertical="top" wrapText="1"/>
      <protection/>
    </xf>
    <xf numFmtId="0" fontId="0" fillId="0" borderId="50" xfId="0" applyFill="1" applyBorder="1" applyAlignment="1" applyProtection="1">
      <alignment horizontal="center" vertical="center" wrapText="1"/>
      <protection/>
    </xf>
    <xf numFmtId="0" fontId="0" fillId="0" borderId="37" xfId="0" applyFill="1" applyBorder="1" applyAlignment="1" applyProtection="1">
      <alignment vertical="top" wrapText="1"/>
      <protection/>
    </xf>
    <xf numFmtId="0" fontId="0" fillId="0" borderId="51" xfId="0" applyFill="1" applyBorder="1" applyAlignment="1" applyProtection="1">
      <alignment horizontal="center" vertical="center" wrapText="1"/>
      <protection/>
    </xf>
    <xf numFmtId="0" fontId="0" fillId="39" borderId="52" xfId="0" applyNumberFormat="1" applyFill="1" applyBorder="1" applyAlignment="1" applyProtection="1">
      <alignment horizontal="left" vertical="top" wrapText="1"/>
      <protection locked="0"/>
    </xf>
    <xf numFmtId="0" fontId="0" fillId="39" borderId="36" xfId="0" applyNumberFormat="1" applyFill="1" applyBorder="1" applyAlignment="1" applyProtection="1">
      <alignment horizontal="left" vertical="top" wrapText="1" indent="1"/>
      <protection locked="0"/>
    </xf>
    <xf numFmtId="0" fontId="0" fillId="0" borderId="47" xfId="0" applyNumberFormat="1" applyFill="1" applyBorder="1" applyAlignment="1" applyProtection="1">
      <alignment horizontal="left" vertical="top" wrapText="1"/>
      <protection/>
    </xf>
    <xf numFmtId="0" fontId="7" fillId="40" borderId="53" xfId="42" applyFont="1" applyFill="1" applyBorder="1" applyAlignment="1" applyProtection="1">
      <alignment horizontal="center" vertical="top" wrapText="1"/>
      <protection locked="0"/>
    </xf>
    <xf numFmtId="0" fontId="7" fillId="40" borderId="54" xfId="42" applyFont="1" applyFill="1" applyBorder="1" applyAlignment="1" applyProtection="1">
      <alignment horizontal="center" vertical="top" wrapText="1"/>
      <protection locked="0"/>
    </xf>
    <xf numFmtId="0" fontId="74" fillId="40" borderId="55" xfId="42" applyFont="1" applyFill="1" applyBorder="1" applyAlignment="1" applyProtection="1">
      <alignment horizontal="center" vertical="top" wrapText="1"/>
      <protection locked="0"/>
    </xf>
    <xf numFmtId="0" fontId="74" fillId="40" borderId="41" xfId="42" applyFont="1" applyFill="1" applyBorder="1" applyAlignment="1" applyProtection="1">
      <alignment horizontal="center" vertical="top" wrapText="1"/>
      <protection locked="0"/>
    </xf>
    <xf numFmtId="0" fontId="74" fillId="40" borderId="56" xfId="42" applyFont="1" applyFill="1" applyBorder="1" applyAlignment="1" applyProtection="1">
      <alignment horizontal="center" vertical="top" wrapText="1"/>
      <protection locked="0"/>
    </xf>
    <xf numFmtId="0" fontId="61" fillId="0" borderId="18" xfId="0" applyFont="1" applyBorder="1" applyAlignment="1">
      <alignment wrapText="1"/>
    </xf>
    <xf numFmtId="0" fontId="0" fillId="0" borderId="17" xfId="0" applyFont="1" applyBorder="1" applyAlignment="1">
      <alignment/>
    </xf>
    <xf numFmtId="0" fontId="65" fillId="0" borderId="0" xfId="0" applyFont="1" applyAlignment="1">
      <alignment/>
    </xf>
    <xf numFmtId="0" fontId="0" fillId="41" borderId="38" xfId="0" applyNumberFormat="1" applyFill="1" applyBorder="1" applyAlignment="1" applyProtection="1">
      <alignment horizontal="left" vertical="center" wrapText="1"/>
      <protection/>
    </xf>
    <xf numFmtId="0" fontId="0" fillId="41" borderId="36" xfId="0" applyNumberFormat="1" applyFill="1" applyBorder="1" applyAlignment="1" applyProtection="1">
      <alignment horizontal="left" vertical="center" wrapText="1"/>
      <protection/>
    </xf>
    <xf numFmtId="0" fontId="0" fillId="41" borderId="38" xfId="0" applyNumberFormat="1"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58" xfId="0" applyFill="1" applyBorder="1" applyAlignment="1" applyProtection="1">
      <alignment horizontal="left" vertical="center" wrapText="1"/>
      <protection/>
    </xf>
    <xf numFmtId="0" fontId="0" fillId="0" borderId="59" xfId="0" applyFill="1" applyBorder="1" applyAlignment="1" applyProtection="1">
      <alignment vertical="top" wrapText="1"/>
      <protection/>
    </xf>
    <xf numFmtId="0" fontId="0" fillId="0" borderId="36" xfId="0" applyFont="1" applyBorder="1" applyAlignment="1">
      <alignment wrapText="1"/>
    </xf>
    <xf numFmtId="0" fontId="0" fillId="0" borderId="0" xfId="0" applyAlignment="1">
      <alignment wrapText="1"/>
    </xf>
    <xf numFmtId="0" fontId="53" fillId="36" borderId="0" xfId="0" applyFont="1" applyFill="1" applyBorder="1" applyAlignment="1">
      <alignment wrapText="1"/>
    </xf>
    <xf numFmtId="0" fontId="7"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76" fillId="0" borderId="26" xfId="0" applyFont="1" applyBorder="1" applyAlignment="1">
      <alignment/>
    </xf>
    <xf numFmtId="0" fontId="76" fillId="0" borderId="0" xfId="0" applyFont="1" applyFill="1" applyBorder="1" applyAlignment="1" applyProtection="1">
      <alignment horizontal="center" vertical="top" wrapText="1"/>
      <protection locked="0"/>
    </xf>
    <xf numFmtId="0" fontId="76" fillId="0" borderId="0" xfId="0" applyNumberFormat="1" applyFont="1" applyFill="1" applyBorder="1" applyAlignment="1" applyProtection="1">
      <alignment horizontal="left" vertical="top"/>
      <protection locked="0"/>
    </xf>
    <xf numFmtId="0" fontId="76" fillId="0" borderId="27" xfId="0" applyFont="1" applyBorder="1" applyAlignment="1">
      <alignment/>
    </xf>
    <xf numFmtId="0" fontId="5" fillId="0" borderId="0" xfId="42" applyFont="1" applyFill="1" applyBorder="1" applyAlignment="1" applyProtection="1">
      <alignment horizontal="left" wrapText="1"/>
      <protection/>
    </xf>
    <xf numFmtId="0" fontId="0" fillId="0" borderId="26" xfId="0" applyFont="1" applyBorder="1" applyAlignment="1">
      <alignment/>
    </xf>
    <xf numFmtId="0" fontId="0" fillId="0" borderId="27" xfId="0" applyFont="1" applyBorder="1" applyAlignment="1">
      <alignment/>
    </xf>
    <xf numFmtId="0" fontId="0" fillId="0" borderId="26" xfId="0" applyFont="1" applyBorder="1" applyAlignment="1">
      <alignment wrapText="1"/>
    </xf>
    <xf numFmtId="0" fontId="0" fillId="0" borderId="27" xfId="0" applyFont="1" applyBorder="1" applyAlignment="1">
      <alignment wrapText="1"/>
    </xf>
    <xf numFmtId="14" fontId="5" fillId="0" borderId="0" xfId="42" applyNumberFormat="1" applyFont="1" applyFill="1" applyBorder="1" applyAlignment="1" applyProtection="1">
      <alignment horizontal="left" vertical="top" wrapText="1"/>
      <protection/>
    </xf>
    <xf numFmtId="0" fontId="5" fillId="0" borderId="0" xfId="42" applyFont="1" applyFill="1" applyBorder="1" applyAlignment="1" applyProtection="1">
      <alignment horizontal="left" vertical="center"/>
      <protection/>
    </xf>
    <xf numFmtId="0" fontId="5" fillId="0" borderId="0" xfId="42" applyFont="1" applyFill="1" applyBorder="1" applyAlignment="1" applyProtection="1">
      <alignment horizontal="left" vertical="center" wrapText="1"/>
      <protection/>
    </xf>
    <xf numFmtId="0" fontId="0" fillId="36" borderId="0" xfId="0" applyFill="1" applyBorder="1" applyAlignment="1">
      <alignment vertical="top"/>
    </xf>
    <xf numFmtId="0" fontId="0" fillId="0" borderId="0" xfId="0" applyFill="1"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0" borderId="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center" vertical="top" wrapText="1"/>
      <protection locked="0"/>
    </xf>
    <xf numFmtId="0" fontId="0" fillId="0" borderId="36" xfId="0" applyFont="1" applyBorder="1" applyAlignment="1">
      <alignment horizontal="center" wrapText="1"/>
    </xf>
    <xf numFmtId="0" fontId="0" fillId="0" borderId="36" xfId="0" applyFont="1" applyBorder="1" applyAlignment="1">
      <alignment vertical="top" wrapText="1"/>
    </xf>
    <xf numFmtId="0" fontId="0" fillId="0" borderId="36"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77" fillId="0" borderId="0" xfId="0" applyFont="1" applyAlignment="1">
      <alignment/>
    </xf>
    <xf numFmtId="0" fontId="0" fillId="0" borderId="36" xfId="0" applyBorder="1" applyAlignment="1">
      <alignment vertical="top" wrapText="1"/>
    </xf>
    <xf numFmtId="0" fontId="0" fillId="0" borderId="0" xfId="0" applyFill="1" applyBorder="1" applyAlignment="1" applyProtection="1">
      <alignment horizontal="left" vertical="top" wrapText="1" indent="2"/>
      <protection locked="0"/>
    </xf>
    <xf numFmtId="0" fontId="0" fillId="42" borderId="42" xfId="0" applyFill="1" applyBorder="1" applyAlignment="1" applyProtection="1">
      <alignment horizontal="left" vertical="center" wrapText="1"/>
      <protection locked="0"/>
    </xf>
    <xf numFmtId="0" fontId="0" fillId="0" borderId="61" xfId="0" applyFill="1" applyBorder="1" applyAlignment="1" applyProtection="1">
      <alignment horizontal="center" vertical="center" wrapText="1"/>
      <protection/>
    </xf>
    <xf numFmtId="0" fontId="0" fillId="0" borderId="18" xfId="0" applyBorder="1" applyAlignment="1">
      <alignment/>
    </xf>
    <xf numFmtId="4" fontId="0" fillId="39" borderId="62" xfId="0" applyNumberFormat="1" applyFill="1" applyBorder="1" applyAlignment="1" applyProtection="1">
      <alignment horizontal="right" vertical="center" wrapText="1"/>
      <protection locked="0"/>
    </xf>
    <xf numFmtId="4" fontId="0" fillId="39" borderId="62" xfId="0" applyNumberFormat="1" applyFill="1" applyBorder="1" applyAlignment="1" applyProtection="1">
      <alignment horizontal="right" vertical="center"/>
      <protection locked="0"/>
    </xf>
    <xf numFmtId="0" fontId="0" fillId="41" borderId="62" xfId="0" applyNumberFormat="1" applyFill="1" applyBorder="1" applyAlignment="1" applyProtection="1">
      <alignment horizontal="left" vertical="center" wrapText="1"/>
      <protection/>
    </xf>
    <xf numFmtId="14" fontId="0" fillId="39" borderId="62" xfId="0" applyNumberFormat="1" applyFill="1" applyBorder="1" applyAlignment="1" applyProtection="1">
      <alignment horizontal="right"/>
      <protection locked="0"/>
    </xf>
    <xf numFmtId="0" fontId="4" fillId="38" borderId="63" xfId="64" applyFont="1" applyFill="1" applyBorder="1" applyAlignment="1" applyProtection="1">
      <alignment horizontal="center" vertical="center" wrapText="1"/>
      <protection/>
    </xf>
    <xf numFmtId="0" fontId="4" fillId="38" borderId="62" xfId="64" applyFont="1" applyFill="1" applyBorder="1" applyAlignment="1" applyProtection="1">
      <alignment horizontal="center" vertical="center" wrapText="1"/>
      <protection/>
    </xf>
    <xf numFmtId="0" fontId="0" fillId="39" borderId="62" xfId="0" applyNumberFormat="1" applyFill="1" applyBorder="1" applyAlignment="1" applyProtection="1">
      <alignment horizontal="left" vertical="center" wrapText="1"/>
      <protection locked="0"/>
    </xf>
    <xf numFmtId="0" fontId="0" fillId="39" borderId="64" xfId="0" applyNumberFormat="1" applyFill="1" applyBorder="1" applyAlignment="1" applyProtection="1">
      <alignment horizontal="left" vertical="center" wrapText="1"/>
      <protection locked="0"/>
    </xf>
    <xf numFmtId="0" fontId="74" fillId="40" borderId="44" xfId="42" applyFont="1" applyFill="1" applyBorder="1" applyAlignment="1" applyProtection="1">
      <alignment horizontal="center" vertical="top" wrapText="1"/>
      <protection locked="0"/>
    </xf>
    <xf numFmtId="0" fontId="74" fillId="40" borderId="65" xfId="42" applyFont="1" applyFill="1" applyBorder="1" applyAlignment="1" applyProtection="1">
      <alignment horizontal="center" vertical="top" wrapText="1"/>
      <protection locked="0"/>
    </xf>
    <xf numFmtId="4" fontId="0" fillId="39" borderId="51" xfId="0" applyNumberFormat="1" applyFill="1" applyBorder="1" applyAlignment="1" applyProtection="1">
      <alignment horizontal="right" vertical="center" wrapText="1"/>
      <protection locked="0"/>
    </xf>
    <xf numFmtId="4" fontId="0" fillId="39" borderId="59" xfId="0" applyNumberFormat="1" applyFill="1" applyBorder="1" applyAlignment="1" applyProtection="1">
      <alignment horizontal="right" vertical="center" wrapText="1"/>
      <protection locked="0"/>
    </xf>
    <xf numFmtId="4" fontId="0" fillId="39" borderId="59" xfId="0" applyNumberFormat="1" applyFill="1" applyBorder="1" applyAlignment="1" applyProtection="1">
      <alignment horizontal="right" vertical="center"/>
      <protection locked="0"/>
    </xf>
    <xf numFmtId="0" fontId="0" fillId="41" borderId="59" xfId="0" applyNumberFormat="1" applyFill="1" applyBorder="1" applyAlignment="1" applyProtection="1">
      <alignment horizontal="left" vertical="center" wrapText="1"/>
      <protection/>
    </xf>
    <xf numFmtId="0" fontId="0" fillId="39" borderId="66" xfId="0" applyNumberFormat="1" applyFill="1" applyBorder="1" applyAlignment="1" applyProtection="1">
      <alignment horizontal="left" vertical="center"/>
      <protection locked="0"/>
    </xf>
    <xf numFmtId="0" fontId="0" fillId="41" borderId="62" xfId="0" applyNumberFormat="1" applyFill="1" applyBorder="1" applyAlignment="1" applyProtection="1">
      <alignment vertical="top" wrapText="1"/>
      <protection/>
    </xf>
    <xf numFmtId="0" fontId="0" fillId="42" borderId="67" xfId="0" applyNumberFormat="1" applyFill="1" applyBorder="1" applyAlignment="1" applyProtection="1">
      <alignment horizontal="center" vertical="center" wrapText="1"/>
      <protection locked="0"/>
    </xf>
    <xf numFmtId="0" fontId="0" fillId="0" borderId="66" xfId="0" applyNumberFormat="1" applyFill="1" applyBorder="1" applyAlignment="1" applyProtection="1">
      <alignment horizontal="left" vertical="top" wrapText="1"/>
      <protection/>
    </xf>
    <xf numFmtId="0" fontId="0" fillId="43" borderId="0" xfId="0" applyFont="1" applyFill="1" applyAlignment="1">
      <alignment/>
    </xf>
    <xf numFmtId="0" fontId="0" fillId="0" borderId="0" xfId="0" applyFont="1" applyFill="1" applyAlignment="1">
      <alignment/>
    </xf>
    <xf numFmtId="4" fontId="0" fillId="34"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3" borderId="0" xfId="0" applyFill="1" applyAlignment="1">
      <alignment/>
    </xf>
    <xf numFmtId="14" fontId="0" fillId="44" borderId="0" xfId="0" applyNumberFormat="1" applyFill="1" applyAlignment="1">
      <alignment/>
    </xf>
    <xf numFmtId="14" fontId="0" fillId="43" borderId="0" xfId="0" applyNumberFormat="1" applyFill="1" applyAlignment="1">
      <alignment/>
    </xf>
    <xf numFmtId="14" fontId="0" fillId="43" borderId="0" xfId="0" applyNumberFormat="1" applyFont="1" applyFill="1" applyAlignment="1">
      <alignment/>
    </xf>
    <xf numFmtId="2" fontId="0" fillId="35" borderId="0" xfId="0" applyNumberFormat="1" applyFont="1" applyFill="1" applyAlignment="1">
      <alignment/>
    </xf>
    <xf numFmtId="0" fontId="0" fillId="35" borderId="0" xfId="0" applyFont="1" applyFill="1" applyAlignment="1">
      <alignment/>
    </xf>
    <xf numFmtId="14" fontId="0" fillId="44" borderId="0" xfId="0" applyNumberFormat="1" applyFont="1" applyFill="1" applyAlignment="1">
      <alignment/>
    </xf>
    <xf numFmtId="0" fontId="74" fillId="0" borderId="0" xfId="42" applyFont="1" applyFill="1" applyBorder="1" applyAlignment="1" applyProtection="1">
      <alignment/>
      <protection/>
    </xf>
    <xf numFmtId="0" fontId="0" fillId="0" borderId="68" xfId="0" applyFill="1" applyBorder="1" applyAlignment="1" applyProtection="1">
      <alignment horizontal="left" vertical="center" wrapText="1"/>
      <protection/>
    </xf>
    <xf numFmtId="0" fontId="0" fillId="0" borderId="62" xfId="54" applyFont="1" applyBorder="1" applyAlignment="1">
      <alignment horizontal="center" vertical="center"/>
      <protection/>
    </xf>
    <xf numFmtId="14" fontId="0" fillId="39" borderId="69" xfId="0" applyNumberFormat="1" applyFill="1" applyBorder="1" applyAlignment="1" applyProtection="1">
      <alignment horizontal="right"/>
      <protection locked="0"/>
    </xf>
    <xf numFmtId="0" fontId="0" fillId="39" borderId="69" xfId="0" applyNumberFormat="1" applyFill="1" applyBorder="1" applyAlignment="1" applyProtection="1">
      <alignment horizontal="left" vertical="center" wrapText="1"/>
      <protection locked="0"/>
    </xf>
    <xf numFmtId="4" fontId="0" fillId="39" borderId="63" xfId="0" applyNumberFormat="1" applyFill="1" applyBorder="1" applyAlignment="1" applyProtection="1">
      <alignment horizontal="center"/>
      <protection locked="0"/>
    </xf>
    <xf numFmtId="0" fontId="0" fillId="39" borderId="49" xfId="0" applyNumberFormat="1" applyFill="1" applyBorder="1" applyAlignment="1" applyProtection="1">
      <alignment horizontal="center" vertical="center"/>
      <protection locked="0"/>
    </xf>
    <xf numFmtId="0" fontId="0" fillId="39" borderId="36" xfId="0" applyNumberFormat="1" applyFill="1" applyBorder="1" applyAlignment="1" applyProtection="1">
      <alignment horizontal="center" vertical="center"/>
      <protection locked="0"/>
    </xf>
    <xf numFmtId="0" fontId="5" fillId="37" borderId="50" xfId="60" applyFont="1" applyFill="1" applyBorder="1" applyAlignment="1" applyProtection="1">
      <alignment horizontal="center" vertical="center" wrapText="1"/>
      <protection/>
    </xf>
    <xf numFmtId="0" fontId="4" fillId="38" borderId="70" xfId="64" applyFont="1" applyFill="1" applyBorder="1" applyAlignment="1" applyProtection="1">
      <alignment horizontal="center" vertical="center" wrapText="1"/>
      <protection/>
    </xf>
    <xf numFmtId="0" fontId="4" fillId="38" borderId="51" xfId="64" applyFont="1" applyFill="1" applyBorder="1" applyAlignment="1" applyProtection="1">
      <alignment horizontal="center" vertical="center" wrapText="1"/>
      <protection/>
    </xf>
    <xf numFmtId="0" fontId="5" fillId="37" borderId="71" xfId="59" applyFont="1" applyFill="1" applyBorder="1" applyAlignment="1" applyProtection="1">
      <alignment horizontal="center" vertical="center" wrapText="1"/>
      <protection/>
    </xf>
    <xf numFmtId="14" fontId="0" fillId="39" borderId="59" xfId="0" applyNumberFormat="1" applyFill="1" applyBorder="1" applyAlignment="1" applyProtection="1">
      <alignment horizontal="right"/>
      <protection locked="0"/>
    </xf>
    <xf numFmtId="0" fontId="0" fillId="39" borderId="59" xfId="0" applyNumberFormat="1" applyFill="1" applyBorder="1" applyAlignment="1" applyProtection="1">
      <alignment horizontal="left" vertical="center" wrapText="1"/>
      <protection locked="0"/>
    </xf>
    <xf numFmtId="0" fontId="0" fillId="39" borderId="66" xfId="0" applyNumberFormat="1" applyFill="1" applyBorder="1" applyAlignment="1" applyProtection="1">
      <alignment horizontal="left" vertical="center" wrapText="1"/>
      <protection locked="0"/>
    </xf>
    <xf numFmtId="0" fontId="74" fillId="40" borderId="42" xfId="42" applyFont="1" applyFill="1" applyBorder="1" applyAlignment="1" applyProtection="1">
      <alignment horizontal="center" vertical="top" wrapText="1"/>
      <protection locked="0"/>
    </xf>
    <xf numFmtId="0" fontId="4" fillId="38" borderId="70" xfId="64" applyFont="1" applyFill="1" applyBorder="1" applyAlignment="1" applyProtection="1">
      <alignment vertical="center" wrapText="1"/>
      <protection/>
    </xf>
    <xf numFmtId="0" fontId="4" fillId="38" borderId="40" xfId="64" applyFont="1" applyFill="1" applyBorder="1" applyAlignment="1" applyProtection="1">
      <alignment horizontal="center" vertical="distributed" wrapText="1"/>
      <protection/>
    </xf>
    <xf numFmtId="0" fontId="4" fillId="38" borderId="70" xfId="64" applyFont="1" applyFill="1" applyBorder="1" applyAlignment="1" applyProtection="1">
      <alignment horizontal="center" vertical="distributed" wrapText="1"/>
      <protection/>
    </xf>
    <xf numFmtId="0" fontId="0" fillId="41" borderId="69" xfId="0" applyNumberFormat="1" applyFill="1" applyBorder="1" applyAlignment="1" applyProtection="1">
      <alignment horizontal="left" vertical="center" wrapText="1"/>
      <protection/>
    </xf>
    <xf numFmtId="4" fontId="0" fillId="39" borderId="59" xfId="0" applyNumberFormat="1" applyFill="1" applyBorder="1" applyAlignment="1" applyProtection="1">
      <alignment horizontal="left" vertical="center" wrapText="1"/>
      <protection locked="0"/>
    </xf>
    <xf numFmtId="0" fontId="4" fillId="38" borderId="63" xfId="64" applyFont="1" applyFill="1" applyBorder="1" applyAlignment="1" applyProtection="1">
      <alignment vertical="center" wrapText="1"/>
      <protection/>
    </xf>
    <xf numFmtId="4" fontId="0" fillId="39" borderId="36" xfId="0" applyNumberFormat="1" applyFill="1" applyBorder="1" applyAlignment="1" applyProtection="1">
      <alignment horizontal="left" vertical="center" wrapText="1"/>
      <protection locked="0"/>
    </xf>
    <xf numFmtId="0" fontId="4" fillId="38" borderId="51" xfId="64" applyFont="1" applyFill="1" applyBorder="1" applyAlignment="1" applyProtection="1">
      <alignment horizontal="center" vertical="distributed" wrapText="1"/>
      <protection/>
    </xf>
    <xf numFmtId="0" fontId="4" fillId="38" borderId="32" xfId="64" applyFont="1" applyFill="1" applyBorder="1" applyAlignment="1" applyProtection="1">
      <alignment horizontal="center" vertical="center" wrapText="1"/>
      <protection/>
    </xf>
    <xf numFmtId="0" fontId="74" fillId="40" borderId="72" xfId="42" applyFont="1" applyFill="1" applyBorder="1" applyAlignment="1" applyProtection="1">
      <alignment horizontal="center" vertical="top" wrapText="1"/>
      <protection locked="0"/>
    </xf>
    <xf numFmtId="4" fontId="0" fillId="39" borderId="59" xfId="0" applyNumberFormat="1" applyFill="1" applyBorder="1" applyAlignment="1" applyProtection="1">
      <alignment horizontal="left" vertical="center" wrapText="1"/>
      <protection/>
    </xf>
    <xf numFmtId="4" fontId="0" fillId="39" borderId="59" xfId="0" applyNumberFormat="1" applyFill="1" applyBorder="1" applyAlignment="1" applyProtection="1">
      <alignment horizontal="right" vertical="center" wrapText="1"/>
      <protection/>
    </xf>
    <xf numFmtId="14" fontId="0" fillId="39" borderId="59" xfId="0" applyNumberFormat="1" applyFill="1" applyBorder="1" applyAlignment="1" applyProtection="1">
      <alignment horizontal="right"/>
      <protection/>
    </xf>
    <xf numFmtId="0" fontId="0" fillId="39" borderId="59" xfId="0" applyNumberFormat="1" applyFill="1" applyBorder="1" applyAlignment="1" applyProtection="1">
      <alignment horizontal="left" vertical="center" wrapText="1"/>
      <protection/>
    </xf>
    <xf numFmtId="0" fontId="0" fillId="39" borderId="66" xfId="0" applyNumberFormat="1" applyFill="1" applyBorder="1" applyAlignment="1" applyProtection="1">
      <alignment horizontal="left" vertical="center" wrapText="1"/>
      <protection/>
    </xf>
    <xf numFmtId="0" fontId="13" fillId="45" borderId="0" xfId="0" applyFont="1" applyFill="1" applyBorder="1" applyAlignment="1">
      <alignment/>
    </xf>
    <xf numFmtId="0" fontId="78" fillId="45" borderId="0" xfId="0" applyFont="1" applyFill="1" applyBorder="1" applyAlignment="1">
      <alignment/>
    </xf>
    <xf numFmtId="0" fontId="78" fillId="45" borderId="0" xfId="0" applyFont="1" applyFill="1" applyAlignment="1">
      <alignment/>
    </xf>
    <xf numFmtId="0" fontId="14" fillId="45" borderId="73" xfId="0" applyFont="1" applyFill="1" applyBorder="1" applyAlignment="1">
      <alignment horizontal="right"/>
    </xf>
    <xf numFmtId="0" fontId="78" fillId="45" borderId="73" xfId="0" applyFont="1" applyFill="1" applyBorder="1" applyAlignment="1">
      <alignment vertical="center"/>
    </xf>
    <xf numFmtId="0" fontId="78" fillId="45" borderId="0" xfId="0" applyFont="1" applyFill="1" applyAlignment="1">
      <alignment vertical="center"/>
    </xf>
    <xf numFmtId="0" fontId="78" fillId="45" borderId="0" xfId="0" applyFont="1" applyFill="1" applyAlignment="1" applyProtection="1">
      <alignment vertical="center"/>
      <protection/>
    </xf>
    <xf numFmtId="0" fontId="78" fillId="45" borderId="73" xfId="0" applyFont="1" applyFill="1" applyBorder="1" applyAlignment="1">
      <alignment/>
    </xf>
    <xf numFmtId="0" fontId="78" fillId="45" borderId="0" xfId="0" applyFont="1" applyFill="1" applyAlignment="1" applyProtection="1">
      <alignment/>
      <protection/>
    </xf>
    <xf numFmtId="0" fontId="14" fillId="45" borderId="43" xfId="0" applyFont="1" applyFill="1" applyBorder="1" applyAlignment="1" applyProtection="1">
      <alignment horizontal="center" vertical="center" wrapText="1"/>
      <protection/>
    </xf>
    <xf numFmtId="0" fontId="14" fillId="45" borderId="38" xfId="0" applyFont="1" applyFill="1" applyBorder="1" applyAlignment="1" applyProtection="1">
      <alignment horizontal="center" vertical="center" wrapText="1"/>
      <protection/>
    </xf>
    <xf numFmtId="0" fontId="14" fillId="45" borderId="74" xfId="0" applyFont="1" applyFill="1" applyBorder="1" applyAlignment="1" applyProtection="1">
      <alignment horizontal="center" vertical="center" wrapText="1"/>
      <protection/>
    </xf>
    <xf numFmtId="0" fontId="14" fillId="45" borderId="47" xfId="0" applyNumberFormat="1" applyFont="1" applyFill="1" applyBorder="1" applyAlignment="1" applyProtection="1">
      <alignment horizontal="center" vertical="center" wrapText="1"/>
      <protection/>
    </xf>
    <xf numFmtId="0" fontId="17" fillId="45" borderId="32" xfId="0" applyFont="1" applyFill="1" applyBorder="1" applyAlignment="1">
      <alignment horizontal="center" vertical="center"/>
    </xf>
    <xf numFmtId="0" fontId="17" fillId="45" borderId="34" xfId="0" applyFont="1" applyFill="1" applyBorder="1" applyAlignment="1">
      <alignment horizontal="center" vertical="center"/>
    </xf>
    <xf numFmtId="0" fontId="17" fillId="45" borderId="35" xfId="0" applyFont="1" applyFill="1" applyBorder="1" applyAlignment="1">
      <alignment horizontal="center" vertical="center"/>
    </xf>
    <xf numFmtId="0" fontId="79" fillId="45" borderId="73" xfId="0" applyFont="1" applyFill="1" applyBorder="1" applyAlignment="1">
      <alignment/>
    </xf>
    <xf numFmtId="0" fontId="79" fillId="45" borderId="0" xfId="0" applyFont="1" applyFill="1" applyAlignment="1">
      <alignment/>
    </xf>
    <xf numFmtId="0" fontId="79" fillId="45" borderId="0" xfId="0" applyFont="1" applyFill="1" applyAlignment="1" applyProtection="1">
      <alignment/>
      <protection/>
    </xf>
    <xf numFmtId="49" fontId="19" fillId="45" borderId="43" xfId="65" applyNumberFormat="1" applyFont="1" applyFill="1" applyBorder="1" applyAlignment="1" applyProtection="1">
      <alignment horizontal="center" vertical="center"/>
      <protection/>
    </xf>
    <xf numFmtId="49" fontId="20" fillId="45" borderId="49" xfId="65" applyNumberFormat="1" applyFont="1" applyFill="1" applyBorder="1" applyAlignment="1" applyProtection="1">
      <alignment horizontal="center" vertical="center"/>
      <protection/>
    </xf>
    <xf numFmtId="0" fontId="20" fillId="45" borderId="36" xfId="62" applyFont="1" applyFill="1" applyBorder="1" applyAlignment="1" applyProtection="1">
      <alignment horizontal="left" vertical="center" wrapText="1" indent="1"/>
      <protection/>
    </xf>
    <xf numFmtId="0" fontId="20" fillId="45" borderId="36" xfId="62" applyNumberFormat="1" applyFont="1" applyFill="1" applyBorder="1" applyAlignment="1" applyProtection="1">
      <alignment horizontal="center" vertical="center" wrapText="1"/>
      <protection locked="0"/>
    </xf>
    <xf numFmtId="49" fontId="21" fillId="45" borderId="39" xfId="62" applyNumberFormat="1" applyFont="1" applyFill="1" applyBorder="1" applyAlignment="1" applyProtection="1">
      <alignment horizontal="center" vertical="center" wrapText="1"/>
      <protection locked="0"/>
    </xf>
    <xf numFmtId="0" fontId="21" fillId="45" borderId="36" xfId="62" applyFont="1" applyFill="1" applyBorder="1" applyAlignment="1" applyProtection="1">
      <alignment horizontal="left" vertical="center" wrapText="1" indent="1"/>
      <protection/>
    </xf>
    <xf numFmtId="49" fontId="20" fillId="45" borderId="36" xfId="62" applyNumberFormat="1" applyFont="1" applyFill="1" applyBorder="1" applyAlignment="1" applyProtection="1">
      <alignment horizontal="center" vertical="center" wrapText="1"/>
      <protection locked="0"/>
    </xf>
    <xf numFmtId="49" fontId="20" fillId="45" borderId="39" xfId="62" applyNumberFormat="1" applyFont="1" applyFill="1" applyBorder="1" applyAlignment="1" applyProtection="1">
      <alignment horizontal="center" vertical="center" wrapText="1"/>
      <protection locked="0"/>
    </xf>
    <xf numFmtId="0" fontId="21" fillId="45" borderId="36" xfId="62" applyNumberFormat="1" applyFont="1" applyFill="1" applyBorder="1" applyAlignment="1" applyProtection="1">
      <alignment horizontal="center" vertical="center" wrapText="1"/>
      <protection locked="0"/>
    </xf>
    <xf numFmtId="1" fontId="21" fillId="45" borderId="36" xfId="62" applyNumberFormat="1" applyFont="1" applyFill="1" applyBorder="1" applyAlignment="1" applyProtection="1">
      <alignment horizontal="center" vertical="center" wrapText="1"/>
      <protection locked="0"/>
    </xf>
    <xf numFmtId="14" fontId="21" fillId="45" borderId="36" xfId="62" applyNumberFormat="1" applyFont="1" applyFill="1" applyBorder="1" applyAlignment="1" applyProtection="1">
      <alignment horizontal="center" vertical="center" wrapText="1"/>
      <protection locked="0"/>
    </xf>
    <xf numFmtId="49" fontId="19" fillId="45" borderId="49" xfId="65" applyNumberFormat="1" applyFont="1" applyFill="1" applyBorder="1" applyAlignment="1" applyProtection="1">
      <alignment horizontal="center" vertical="center"/>
      <protection/>
    </xf>
    <xf numFmtId="0" fontId="19" fillId="45" borderId="68" xfId="62" applyFont="1" applyFill="1" applyBorder="1" applyAlignment="1" applyProtection="1">
      <alignment vertical="center" wrapText="1"/>
      <protection/>
    </xf>
    <xf numFmtId="0" fontId="19" fillId="45" borderId="41" xfId="62" applyFont="1" applyFill="1" applyBorder="1" applyAlignment="1" applyProtection="1">
      <alignment vertical="center" wrapText="1"/>
      <protection/>
    </xf>
    <xf numFmtId="0" fontId="19" fillId="45" borderId="42" xfId="62" applyFont="1" applyFill="1" applyBorder="1" applyAlignment="1" applyProtection="1">
      <alignment vertical="center" wrapText="1"/>
      <protection/>
    </xf>
    <xf numFmtId="49" fontId="22" fillId="45" borderId="39" xfId="62" applyNumberFormat="1" applyFont="1" applyFill="1" applyBorder="1" applyAlignment="1" applyProtection="1">
      <alignment horizontal="center" vertical="center" wrapText="1"/>
      <protection locked="0"/>
    </xf>
    <xf numFmtId="49" fontId="21" fillId="45" borderId="49" xfId="65" applyNumberFormat="1" applyFont="1" applyFill="1" applyBorder="1" applyAlignment="1" applyProtection="1">
      <alignment horizontal="center" vertical="center"/>
      <protection/>
    </xf>
    <xf numFmtId="0" fontId="21" fillId="45" borderId="36" xfId="62" applyFont="1" applyFill="1" applyBorder="1" applyAlignment="1" applyProtection="1">
      <alignment horizontal="left" vertical="center" wrapText="1" indent="2"/>
      <protection/>
    </xf>
    <xf numFmtId="173" fontId="20" fillId="45" borderId="36" xfId="65" applyNumberFormat="1" applyFont="1" applyFill="1" applyBorder="1" applyAlignment="1" applyProtection="1">
      <alignment horizontal="center" vertical="center" wrapText="1"/>
      <protection locked="0"/>
    </xf>
    <xf numFmtId="0" fontId="80" fillId="45" borderId="36" xfId="42" applyNumberFormat="1" applyFont="1" applyFill="1" applyBorder="1" applyAlignment="1" applyProtection="1">
      <alignment horizontal="center" vertical="center" wrapText="1"/>
      <protection locked="0"/>
    </xf>
    <xf numFmtId="49" fontId="14" fillId="45" borderId="49" xfId="65" applyNumberFormat="1" applyFont="1" applyFill="1" applyBorder="1" applyAlignment="1" applyProtection="1">
      <alignment horizontal="center" vertical="center"/>
      <protection/>
    </xf>
    <xf numFmtId="0" fontId="14" fillId="45" borderId="36" xfId="62" applyFont="1" applyFill="1" applyBorder="1" applyAlignment="1" applyProtection="1">
      <alignment horizontal="left" vertical="center" wrapText="1"/>
      <protection/>
    </xf>
    <xf numFmtId="4" fontId="20" fillId="45" borderId="36" xfId="62" applyNumberFormat="1" applyFont="1" applyFill="1" applyBorder="1" applyAlignment="1" applyProtection="1">
      <alignment horizontal="center" vertical="center" wrapText="1"/>
      <protection locked="0"/>
    </xf>
    <xf numFmtId="3" fontId="20" fillId="45" borderId="36" xfId="62" applyNumberFormat="1" applyFont="1" applyFill="1" applyBorder="1" applyAlignment="1" applyProtection="1">
      <alignment horizontal="center" vertical="center" wrapText="1"/>
      <protection locked="0"/>
    </xf>
    <xf numFmtId="49" fontId="14" fillId="45" borderId="50" xfId="65" applyNumberFormat="1" applyFont="1" applyFill="1" applyBorder="1" applyAlignment="1" applyProtection="1">
      <alignment horizontal="center" vertical="center"/>
      <protection/>
    </xf>
    <xf numFmtId="0" fontId="14" fillId="45" borderId="37" xfId="62" applyFont="1" applyFill="1" applyBorder="1" applyAlignment="1" applyProtection="1">
      <alignment horizontal="left" vertical="center" wrapText="1"/>
      <protection/>
    </xf>
    <xf numFmtId="3" fontId="20" fillId="45" borderId="37" xfId="62" applyNumberFormat="1" applyFont="1" applyFill="1" applyBorder="1" applyAlignment="1" applyProtection="1">
      <alignment horizontal="center" vertical="center" wrapText="1"/>
      <protection locked="0"/>
    </xf>
    <xf numFmtId="49" fontId="20" fillId="45" borderId="48" xfId="62" applyNumberFormat="1" applyFont="1" applyFill="1" applyBorder="1" applyAlignment="1" applyProtection="1">
      <alignment horizontal="center" vertical="center" wrapText="1"/>
      <protection locked="0"/>
    </xf>
    <xf numFmtId="0" fontId="78" fillId="45" borderId="0" xfId="0" applyFont="1" applyFill="1" applyBorder="1" applyAlignment="1" applyProtection="1">
      <alignment horizontal="center" vertical="top" wrapText="1"/>
      <protection locked="0"/>
    </xf>
    <xf numFmtId="4" fontId="78" fillId="45" borderId="0" xfId="0" applyNumberFormat="1" applyFont="1" applyFill="1" applyBorder="1" applyAlignment="1" applyProtection="1">
      <alignment horizontal="right"/>
      <protection locked="0"/>
    </xf>
    <xf numFmtId="0" fontId="20" fillId="45" borderId="0" xfId="42" applyFont="1" applyFill="1" applyBorder="1" applyAlignment="1" applyProtection="1">
      <alignment horizontal="right" vertical="top"/>
      <protection/>
    </xf>
    <xf numFmtId="0" fontId="20" fillId="45" borderId="0" xfId="42" applyFont="1" applyFill="1" applyBorder="1" applyAlignment="1" applyProtection="1">
      <alignment wrapText="1"/>
      <protection/>
    </xf>
    <xf numFmtId="0" fontId="78" fillId="45" borderId="75" xfId="0" applyFont="1" applyFill="1" applyBorder="1" applyAlignment="1">
      <alignment/>
    </xf>
    <xf numFmtId="0" fontId="78" fillId="45" borderId="76" xfId="0" applyFont="1" applyFill="1" applyBorder="1" applyAlignment="1">
      <alignment/>
    </xf>
    <xf numFmtId="0" fontId="81" fillId="45" borderId="0" xfId="0" applyFont="1" applyFill="1" applyBorder="1" applyAlignment="1">
      <alignment/>
    </xf>
    <xf numFmtId="0" fontId="82" fillId="45" borderId="0" xfId="0" applyFont="1" applyFill="1" applyBorder="1" applyAlignment="1">
      <alignment/>
    </xf>
    <xf numFmtId="0" fontId="82" fillId="45" borderId="0" xfId="0" applyFont="1" applyFill="1" applyAlignment="1">
      <alignment/>
    </xf>
    <xf numFmtId="0" fontId="83" fillId="45" borderId="0" xfId="0" applyFont="1" applyFill="1" applyBorder="1" applyAlignment="1">
      <alignment horizontal="right"/>
    </xf>
    <xf numFmtId="0" fontId="82" fillId="45" borderId="27" xfId="0" applyFont="1" applyFill="1" applyBorder="1" applyAlignment="1">
      <alignment horizontal="center" vertical="top"/>
    </xf>
    <xf numFmtId="0" fontId="82" fillId="45" borderId="0" xfId="0" applyFont="1" applyFill="1" applyAlignment="1">
      <alignment horizontal="center" vertical="top"/>
    </xf>
    <xf numFmtId="0" fontId="82" fillId="45" borderId="0" xfId="0" applyFont="1" applyFill="1" applyAlignment="1" applyProtection="1">
      <alignment horizontal="center" vertical="top"/>
      <protection/>
    </xf>
    <xf numFmtId="0" fontId="82" fillId="45" borderId="27" xfId="0" applyFont="1" applyFill="1" applyBorder="1" applyAlignment="1">
      <alignment/>
    </xf>
    <xf numFmtId="0" fontId="82" fillId="45" borderId="0" xfId="0" applyFont="1" applyFill="1" applyAlignment="1" applyProtection="1">
      <alignment/>
      <protection/>
    </xf>
    <xf numFmtId="0" fontId="82" fillId="45" borderId="73" xfId="0" applyFont="1" applyFill="1" applyBorder="1" applyAlignment="1">
      <alignment/>
    </xf>
    <xf numFmtId="14" fontId="82" fillId="45" borderId="36" xfId="0" applyNumberFormat="1" applyFont="1" applyFill="1" applyBorder="1" applyAlignment="1" applyProtection="1">
      <alignment horizontal="left" vertical="center" wrapText="1"/>
      <protection/>
    </xf>
    <xf numFmtId="14" fontId="82" fillId="45" borderId="39" xfId="0" applyNumberFormat="1" applyFont="1" applyFill="1" applyBorder="1" applyAlignment="1" applyProtection="1">
      <alignment horizontal="left" vertical="center" wrapText="1"/>
      <protection locked="0"/>
    </xf>
    <xf numFmtId="0" fontId="82" fillId="45" borderId="0" xfId="0" applyFont="1" applyFill="1" applyBorder="1" applyAlignment="1" applyProtection="1">
      <alignment horizontal="center" vertical="center" wrapText="1"/>
      <protection/>
    </xf>
    <xf numFmtId="0" fontId="82" fillId="45" borderId="0" xfId="0" applyFont="1" applyFill="1" applyBorder="1" applyAlignment="1" applyProtection="1">
      <alignment horizontal="left" vertical="center" wrapText="1" indent="1"/>
      <protection/>
    </xf>
    <xf numFmtId="49" fontId="82" fillId="45" borderId="0" xfId="0" applyNumberFormat="1" applyFont="1" applyFill="1" applyBorder="1" applyAlignment="1" applyProtection="1">
      <alignment horizontal="left" vertical="center" wrapText="1"/>
      <protection/>
    </xf>
    <xf numFmtId="0" fontId="82" fillId="45" borderId="29" xfId="0" applyFont="1" applyFill="1" applyBorder="1" applyAlignment="1">
      <alignment/>
    </xf>
    <xf numFmtId="0" fontId="82" fillId="45" borderId="30" xfId="0" applyFont="1" applyFill="1" applyBorder="1" applyAlignment="1">
      <alignment/>
    </xf>
    <xf numFmtId="0" fontId="81" fillId="36" borderId="0" xfId="0" applyFont="1" applyFill="1" applyBorder="1" applyAlignment="1">
      <alignment/>
    </xf>
    <xf numFmtId="0" fontId="82" fillId="36" borderId="0" xfId="0" applyFont="1" applyFill="1" applyBorder="1" applyAlignment="1">
      <alignment/>
    </xf>
    <xf numFmtId="0" fontId="82" fillId="36" borderId="0" xfId="0" applyFont="1" applyFill="1" applyAlignment="1">
      <alignment/>
    </xf>
    <xf numFmtId="0" fontId="82" fillId="0" borderId="0" xfId="0" applyFont="1" applyBorder="1" applyAlignment="1">
      <alignment/>
    </xf>
    <xf numFmtId="0" fontId="83" fillId="0" borderId="27" xfId="0" applyFont="1" applyBorder="1" applyAlignment="1">
      <alignment horizontal="right"/>
    </xf>
    <xf numFmtId="0" fontId="82" fillId="0" borderId="0" xfId="0" applyFont="1" applyAlignment="1">
      <alignment/>
    </xf>
    <xf numFmtId="0" fontId="82" fillId="0" borderId="27" xfId="0" applyFont="1" applyBorder="1" applyAlignment="1">
      <alignment/>
    </xf>
    <xf numFmtId="0" fontId="82" fillId="0" borderId="27" xfId="0" applyFont="1" applyBorder="1" applyAlignment="1">
      <alignment horizontal="center" vertical="top"/>
    </xf>
    <xf numFmtId="0" fontId="82" fillId="0" borderId="0" xfId="0" applyFont="1" applyAlignment="1">
      <alignment horizontal="center" vertical="top"/>
    </xf>
    <xf numFmtId="0" fontId="82" fillId="0" borderId="0" xfId="0" applyFont="1" applyFill="1" applyAlignment="1" applyProtection="1">
      <alignment horizontal="center" vertical="top"/>
      <protection/>
    </xf>
    <xf numFmtId="0" fontId="82" fillId="0" borderId="77" xfId="0" applyFont="1" applyBorder="1" applyAlignment="1">
      <alignment/>
    </xf>
    <xf numFmtId="0" fontId="78" fillId="0" borderId="0" xfId="0" applyFont="1" applyFill="1" applyBorder="1" applyAlignment="1">
      <alignment vertical="center"/>
    </xf>
    <xf numFmtId="0" fontId="82" fillId="0" borderId="0" xfId="0" applyFont="1" applyFill="1" applyAlignment="1" applyProtection="1">
      <alignment/>
      <protection/>
    </xf>
    <xf numFmtId="0" fontId="82" fillId="0" borderId="29" xfId="0" applyFont="1" applyFill="1" applyBorder="1" applyAlignment="1" applyProtection="1">
      <alignment/>
      <protection/>
    </xf>
    <xf numFmtId="0" fontId="82" fillId="0" borderId="30" xfId="0" applyFont="1" applyFill="1" applyBorder="1" applyAlignment="1" applyProtection="1">
      <alignment/>
      <protection/>
    </xf>
    <xf numFmtId="0" fontId="84" fillId="36" borderId="0" xfId="0" applyFont="1" applyFill="1" applyBorder="1" applyAlignment="1">
      <alignment/>
    </xf>
    <xf numFmtId="0" fontId="78" fillId="36" borderId="0" xfId="0" applyFont="1" applyFill="1" applyBorder="1" applyAlignment="1">
      <alignment/>
    </xf>
    <xf numFmtId="0" fontId="78" fillId="36" borderId="0" xfId="0" applyFont="1" applyFill="1" applyAlignment="1">
      <alignment/>
    </xf>
    <xf numFmtId="0" fontId="78" fillId="0" borderId="0" xfId="0" applyFont="1" applyBorder="1" applyAlignment="1">
      <alignment/>
    </xf>
    <xf numFmtId="0" fontId="85" fillId="0" borderId="27" xfId="0" applyFont="1" applyBorder="1" applyAlignment="1">
      <alignment horizontal="right"/>
    </xf>
    <xf numFmtId="0" fontId="78" fillId="0" borderId="0" xfId="0" applyFont="1" applyAlignment="1">
      <alignment/>
    </xf>
    <xf numFmtId="0" fontId="78" fillId="0" borderId="27" xfId="0" applyFont="1" applyBorder="1" applyAlignment="1">
      <alignment/>
    </xf>
    <xf numFmtId="0" fontId="78" fillId="0" borderId="27" xfId="0" applyFont="1" applyBorder="1" applyAlignment="1">
      <alignment horizontal="center" vertical="top"/>
    </xf>
    <xf numFmtId="0" fontId="78" fillId="0" borderId="0" xfId="0" applyFont="1" applyAlignment="1">
      <alignment horizontal="center" vertical="top"/>
    </xf>
    <xf numFmtId="0" fontId="78" fillId="0" borderId="0" xfId="0" applyFont="1" applyFill="1" applyAlignment="1" applyProtection="1">
      <alignment horizontal="center" vertical="top"/>
      <protection/>
    </xf>
    <xf numFmtId="0" fontId="78" fillId="0" borderId="0" xfId="0" applyFont="1" applyFill="1" applyAlignment="1" applyProtection="1">
      <alignment/>
      <protection/>
    </xf>
    <xf numFmtId="0" fontId="78" fillId="0" borderId="29" xfId="0" applyFont="1" applyBorder="1" applyAlignment="1">
      <alignment/>
    </xf>
    <xf numFmtId="0" fontId="78" fillId="0" borderId="30" xfId="0" applyFont="1" applyBorder="1" applyAlignment="1">
      <alignment/>
    </xf>
    <xf numFmtId="0" fontId="8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12" fillId="0" borderId="60" xfId="55" applyFont="1" applyBorder="1" applyAlignment="1">
      <alignment horizontal="center"/>
      <protection/>
    </xf>
    <xf numFmtId="0" fontId="24" fillId="37" borderId="36" xfId="60" applyFont="1" applyFill="1" applyBorder="1" applyAlignment="1" applyProtection="1">
      <alignment horizontal="center" vertical="center" wrapText="1"/>
      <protection/>
    </xf>
    <xf numFmtId="0" fontId="24" fillId="37" borderId="36" xfId="59" applyFont="1" applyFill="1" applyBorder="1" applyAlignment="1" applyProtection="1">
      <alignment horizontal="center" vertical="center" wrapText="1"/>
      <protection/>
    </xf>
    <xf numFmtId="2" fontId="87" fillId="0" borderId="36" xfId="0" applyNumberFormat="1" applyFont="1" applyBorder="1" applyAlignment="1">
      <alignment horizontal="center" vertical="center" wrapText="1"/>
    </xf>
    <xf numFmtId="0" fontId="87" fillId="0" borderId="36" xfId="0" applyFont="1" applyBorder="1" applyAlignment="1">
      <alignment horizontal="center" vertical="center"/>
    </xf>
    <xf numFmtId="14" fontId="87" fillId="0" borderId="36" xfId="0" applyNumberFormat="1" applyFont="1" applyBorder="1" applyAlignment="1">
      <alignment horizontal="center" vertical="center"/>
    </xf>
    <xf numFmtId="14" fontId="87" fillId="0" borderId="36" xfId="0" applyNumberFormat="1" applyFont="1" applyBorder="1" applyAlignment="1">
      <alignment horizontal="center" vertical="center" wrapText="1"/>
    </xf>
    <xf numFmtId="0" fontId="87" fillId="0" borderId="36" xfId="0" applyNumberFormat="1" applyFont="1" applyBorder="1" applyAlignment="1">
      <alignment horizontal="center" vertical="center" wrapText="1"/>
    </xf>
    <xf numFmtId="0" fontId="24" fillId="38" borderId="78" xfId="64"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87" fillId="0" borderId="36" xfId="0" applyFont="1" applyBorder="1" applyAlignment="1">
      <alignment horizontal="center" vertical="center" wrapText="1"/>
    </xf>
    <xf numFmtId="0" fontId="87" fillId="0" borderId="0" xfId="0" applyFont="1" applyAlignment="1">
      <alignment/>
    </xf>
    <xf numFmtId="0" fontId="82" fillId="0" borderId="0" xfId="0" applyFont="1" applyAlignment="1">
      <alignment horizontal="right" vertical="center"/>
    </xf>
    <xf numFmtId="0" fontId="82" fillId="0" borderId="0" xfId="0" applyFont="1" applyAlignment="1">
      <alignment horizontal="right"/>
    </xf>
    <xf numFmtId="0" fontId="25" fillId="37" borderId="36" xfId="60" applyFont="1" applyFill="1" applyBorder="1" applyAlignment="1" applyProtection="1">
      <alignment horizontal="center" vertical="center" wrapText="1"/>
      <protection/>
    </xf>
    <xf numFmtId="0" fontId="25" fillId="37" borderId="36" xfId="59" applyFont="1" applyFill="1" applyBorder="1" applyAlignment="1" applyProtection="1">
      <alignment horizontal="center" vertical="center" wrapText="1"/>
      <protection/>
    </xf>
    <xf numFmtId="0" fontId="82" fillId="0" borderId="0" xfId="0" applyFont="1" applyFill="1" applyAlignment="1" applyProtection="1">
      <alignment/>
      <protection locked="0"/>
    </xf>
    <xf numFmtId="0" fontId="83" fillId="0" borderId="36" xfId="0" applyFont="1" applyBorder="1" applyAlignment="1">
      <alignment horizontal="center" vertical="center"/>
    </xf>
    <xf numFmtId="0" fontId="87" fillId="0" borderId="0" xfId="0" applyFont="1" applyFill="1" applyAlignment="1" applyProtection="1">
      <alignment/>
      <protection/>
    </xf>
    <xf numFmtId="0" fontId="82" fillId="45" borderId="0" xfId="0" applyFont="1" applyFill="1" applyAlignment="1" applyProtection="1">
      <alignment/>
      <protection locked="0"/>
    </xf>
    <xf numFmtId="0" fontId="25" fillId="45" borderId="36" xfId="59" applyFont="1" applyFill="1" applyBorder="1" applyAlignment="1" applyProtection="1">
      <alignment horizontal="center" vertical="center" wrapText="1"/>
      <protection/>
    </xf>
    <xf numFmtId="0" fontId="25" fillId="45" borderId="36" xfId="60" applyFont="1" applyFill="1" applyBorder="1" applyAlignment="1" applyProtection="1">
      <alignment horizontal="center" vertical="center" wrapText="1"/>
      <protection/>
    </xf>
    <xf numFmtId="0" fontId="83" fillId="45" borderId="36" xfId="0" applyFont="1" applyFill="1" applyBorder="1" applyAlignment="1">
      <alignment horizontal="center" vertical="center"/>
    </xf>
    <xf numFmtId="4" fontId="82" fillId="45" borderId="36" xfId="0" applyNumberFormat="1" applyFont="1" applyFill="1" applyBorder="1" applyAlignment="1" applyProtection="1">
      <alignment horizontal="center" vertical="center" wrapText="1"/>
      <protection locked="0"/>
    </xf>
    <xf numFmtId="4" fontId="82" fillId="45" borderId="36" xfId="0" applyNumberFormat="1" applyFont="1" applyFill="1" applyBorder="1" applyAlignment="1" applyProtection="1">
      <alignment horizontal="center" vertical="center"/>
      <protection locked="0"/>
    </xf>
    <xf numFmtId="14" fontId="82" fillId="45" borderId="36"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14" fontId="5" fillId="0" borderId="0" xfId="42" applyNumberFormat="1" applyFont="1" applyFill="1" applyBorder="1" applyAlignment="1" applyProtection="1">
      <alignment horizontal="left" vertical="top" wrapText="1"/>
      <protection/>
    </xf>
    <xf numFmtId="0" fontId="5" fillId="37" borderId="69" xfId="60" applyFont="1" applyFill="1" applyBorder="1" applyAlignment="1" applyProtection="1">
      <alignment horizontal="center" vertical="center" wrapText="1"/>
      <protection/>
    </xf>
    <xf numFmtId="0" fontId="5" fillId="37" borderId="58" xfId="60" applyFont="1" applyFill="1" applyBorder="1" applyAlignment="1" applyProtection="1">
      <alignment horizontal="center" vertical="center" wrapText="1"/>
      <protection/>
    </xf>
    <xf numFmtId="0" fontId="5" fillId="37" borderId="34" xfId="60" applyFont="1" applyFill="1" applyBorder="1" applyAlignment="1" applyProtection="1">
      <alignment horizontal="center" vertical="center" wrapText="1"/>
      <protection/>
    </xf>
    <xf numFmtId="0" fontId="5" fillId="37" borderId="47" xfId="55" applyFont="1" applyFill="1" applyBorder="1" applyAlignment="1" applyProtection="1">
      <alignment horizontal="center" vertical="center" wrapText="1"/>
      <protection/>
    </xf>
    <xf numFmtId="0" fontId="5" fillId="37" borderId="39" xfId="55" applyFont="1" applyFill="1" applyBorder="1" applyAlignment="1" applyProtection="1">
      <alignment horizontal="center" vertical="center" wrapText="1"/>
      <protection/>
    </xf>
    <xf numFmtId="0" fontId="5" fillId="37" borderId="48" xfId="55" applyFont="1" applyFill="1" applyBorder="1" applyAlignment="1" applyProtection="1">
      <alignment horizontal="center" vertical="center" wrapText="1"/>
      <protection/>
    </xf>
    <xf numFmtId="0" fontId="5" fillId="37" borderId="36" xfId="59" applyFont="1" applyFill="1" applyBorder="1" applyAlignment="1" applyProtection="1">
      <alignment horizontal="center" vertical="center" wrapText="1"/>
      <protection/>
    </xf>
    <xf numFmtId="0" fontId="4" fillId="0" borderId="79" xfId="64" applyFont="1" applyFill="1" applyBorder="1" applyAlignment="1" applyProtection="1">
      <alignment horizontal="left" vertical="center" wrapText="1"/>
      <protection/>
    </xf>
    <xf numFmtId="0" fontId="4" fillId="0" borderId="41" xfId="64" applyFont="1" applyFill="1" applyBorder="1" applyAlignment="1" applyProtection="1">
      <alignment horizontal="left" vertical="center" wrapText="1"/>
      <protection/>
    </xf>
    <xf numFmtId="0" fontId="5" fillId="37" borderId="38" xfId="60" applyFont="1" applyFill="1" applyBorder="1" applyAlignment="1" applyProtection="1">
      <alignment horizontal="center" vertical="center" wrapText="1"/>
      <protection/>
    </xf>
    <xf numFmtId="0" fontId="5" fillId="37" borderId="36" xfId="60" applyFont="1" applyFill="1" applyBorder="1" applyAlignment="1" applyProtection="1">
      <alignment horizontal="center" vertical="center" wrapText="1"/>
      <protection/>
    </xf>
    <xf numFmtId="0" fontId="5" fillId="37" borderId="37" xfId="60" applyFont="1" applyFill="1" applyBorder="1" applyAlignment="1" applyProtection="1">
      <alignment horizontal="center" vertical="center" wrapText="1"/>
      <protection/>
    </xf>
    <xf numFmtId="0" fontId="4" fillId="0" borderId="0" xfId="42" applyFont="1" applyFill="1" applyBorder="1" applyAlignment="1" applyProtection="1">
      <alignment horizontal="left" vertical="top" wrapText="1"/>
      <protection/>
    </xf>
    <xf numFmtId="0" fontId="88" fillId="46" borderId="10" xfId="0" applyFont="1" applyFill="1" applyBorder="1" applyAlignment="1">
      <alignment horizontal="center" vertical="top" wrapText="1"/>
    </xf>
    <xf numFmtId="0" fontId="88" fillId="46" borderId="19" xfId="0" applyFont="1" applyFill="1" applyBorder="1" applyAlignment="1">
      <alignment horizontal="center" vertical="top" wrapText="1"/>
    </xf>
    <xf numFmtId="0" fontId="88" fillId="46" borderId="15" xfId="0" applyFont="1" applyFill="1" applyBorder="1" applyAlignment="1">
      <alignment horizontal="center" vertical="top" wrapText="1"/>
    </xf>
    <xf numFmtId="0" fontId="88" fillId="46" borderId="11" xfId="0" applyFont="1" applyFill="1" applyBorder="1" applyAlignment="1">
      <alignment horizontal="center" vertical="center" wrapText="1"/>
    </xf>
    <xf numFmtId="0" fontId="88" fillId="46" borderId="0" xfId="0" applyFont="1" applyFill="1" applyBorder="1" applyAlignment="1">
      <alignment horizontal="center" vertical="center" wrapText="1"/>
    </xf>
    <xf numFmtId="0" fontId="88" fillId="46" borderId="12" xfId="0" applyFont="1" applyFill="1" applyBorder="1" applyAlignment="1">
      <alignment horizontal="center" vertical="center" wrapText="1"/>
    </xf>
    <xf numFmtId="0" fontId="88" fillId="46" borderId="13" xfId="0" applyFont="1" applyFill="1" applyBorder="1" applyAlignment="1">
      <alignment horizontal="center" vertical="center"/>
    </xf>
    <xf numFmtId="0" fontId="88" fillId="46" borderId="20" xfId="0" applyFont="1" applyFill="1" applyBorder="1" applyAlignment="1">
      <alignment horizontal="center" vertical="center"/>
    </xf>
    <xf numFmtId="0" fontId="88" fillId="46" borderId="14" xfId="0" applyFont="1" applyFill="1" applyBorder="1" applyAlignment="1">
      <alignment horizontal="center" vertical="center"/>
    </xf>
    <xf numFmtId="0" fontId="5" fillId="37" borderId="43" xfId="60" applyFont="1" applyFill="1" applyBorder="1" applyAlignment="1" applyProtection="1">
      <alignment horizontal="center" vertical="center" wrapText="1"/>
      <protection/>
    </xf>
    <xf numFmtId="0" fontId="5" fillId="37" borderId="49" xfId="60" applyFont="1" applyFill="1" applyBorder="1" applyAlignment="1" applyProtection="1">
      <alignment horizontal="center" vertical="center" wrapText="1"/>
      <protection/>
    </xf>
    <xf numFmtId="0" fontId="5" fillId="37" borderId="50" xfId="60" applyFont="1" applyFill="1" applyBorder="1" applyAlignment="1" applyProtection="1">
      <alignment horizontal="center" vertical="center" wrapText="1"/>
      <protection/>
    </xf>
    <xf numFmtId="0" fontId="5" fillId="37" borderId="38" xfId="59" applyFont="1" applyFill="1" applyBorder="1" applyAlignment="1" applyProtection="1">
      <alignment horizontal="center" vertical="center" wrapText="1"/>
      <protection/>
    </xf>
    <xf numFmtId="0" fontId="88" fillId="46" borderId="11" xfId="0" applyFont="1" applyFill="1" applyBorder="1" applyAlignment="1">
      <alignment horizontal="center" vertical="center"/>
    </xf>
    <xf numFmtId="0" fontId="88" fillId="46" borderId="0" xfId="0" applyFont="1" applyFill="1" applyBorder="1" applyAlignment="1">
      <alignment horizontal="center" vertical="center"/>
    </xf>
    <xf numFmtId="0" fontId="88" fillId="46" borderId="12" xfId="0" applyFont="1" applyFill="1" applyBorder="1" applyAlignment="1">
      <alignment horizontal="center" vertical="center"/>
    </xf>
    <xf numFmtId="0" fontId="5" fillId="37" borderId="69" xfId="59" applyFont="1" applyFill="1" applyBorder="1" applyAlignment="1" applyProtection="1">
      <alignment horizontal="center" vertical="center" wrapText="1"/>
      <protection/>
    </xf>
    <xf numFmtId="0" fontId="5" fillId="37" borderId="58" xfId="59" applyFont="1" applyFill="1" applyBorder="1" applyAlignment="1" applyProtection="1">
      <alignment horizontal="center" vertical="center" wrapText="1"/>
      <protection/>
    </xf>
    <xf numFmtId="0" fontId="5" fillId="37" borderId="62" xfId="59" applyFont="1" applyFill="1" applyBorder="1" applyAlignment="1" applyProtection="1">
      <alignment horizontal="center" vertical="center" wrapText="1"/>
      <protection/>
    </xf>
    <xf numFmtId="0" fontId="5" fillId="37" borderId="40" xfId="60" applyFont="1" applyFill="1" applyBorder="1" applyAlignment="1" applyProtection="1">
      <alignment horizontal="center" vertical="center" wrapText="1"/>
      <protection/>
    </xf>
    <xf numFmtId="0" fontId="5" fillId="37" borderId="70" xfId="60" applyFont="1" applyFill="1" applyBorder="1" applyAlignment="1" applyProtection="1">
      <alignment horizontal="center" vertical="center" wrapText="1"/>
      <protection/>
    </xf>
    <xf numFmtId="0" fontId="5" fillId="37" borderId="32" xfId="60" applyFont="1" applyFill="1" applyBorder="1" applyAlignment="1" applyProtection="1">
      <alignment horizontal="center" vertical="center" wrapText="1"/>
      <protection/>
    </xf>
    <xf numFmtId="0" fontId="5" fillId="37" borderId="34"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center" wrapText="1"/>
      <protection/>
    </xf>
    <xf numFmtId="0" fontId="5" fillId="37" borderId="80" xfId="60" applyFont="1" applyFill="1" applyBorder="1" applyAlignment="1" applyProtection="1">
      <alignment horizontal="center" vertical="center" wrapText="1"/>
      <protection/>
    </xf>
    <xf numFmtId="0" fontId="5" fillId="37" borderId="81" xfId="60" applyFont="1" applyFill="1" applyBorder="1" applyAlignment="1" applyProtection="1">
      <alignment horizontal="center" vertical="center" wrapText="1"/>
      <protection/>
    </xf>
    <xf numFmtId="0" fontId="5" fillId="37" borderId="82" xfId="60" applyFont="1" applyFill="1" applyBorder="1" applyAlignment="1" applyProtection="1">
      <alignment horizontal="center" vertical="center" wrapText="1"/>
      <protection/>
    </xf>
    <xf numFmtId="0" fontId="5" fillId="37" borderId="33" xfId="60" applyFont="1" applyFill="1" applyBorder="1" applyAlignment="1" applyProtection="1">
      <alignment horizontal="center" vertical="center" wrapText="1"/>
      <protection/>
    </xf>
    <xf numFmtId="0" fontId="5" fillId="37" borderId="59" xfId="59" applyFont="1" applyFill="1" applyBorder="1" applyAlignment="1" applyProtection="1">
      <alignment horizontal="center" vertical="center" wrapText="1"/>
      <protection/>
    </xf>
    <xf numFmtId="0" fontId="5" fillId="37" borderId="74" xfId="59" applyFont="1" applyFill="1" applyBorder="1" applyAlignment="1" applyProtection="1">
      <alignment horizontal="center" vertical="center" wrapText="1"/>
      <protection/>
    </xf>
    <xf numFmtId="0" fontId="5" fillId="37" borderId="83" xfId="59" applyFont="1" applyFill="1" applyBorder="1" applyAlignment="1" applyProtection="1">
      <alignment horizontal="center" vertical="center" wrapText="1"/>
      <protection/>
    </xf>
    <xf numFmtId="0" fontId="5" fillId="37" borderId="74" xfId="60" applyFont="1" applyFill="1" applyBorder="1" applyAlignment="1" applyProtection="1">
      <alignment horizontal="center" vertical="center" wrapText="1"/>
      <protection/>
    </xf>
    <xf numFmtId="0" fontId="5" fillId="37" borderId="83" xfId="60" applyFont="1" applyFill="1" applyBorder="1" applyAlignment="1" applyProtection="1">
      <alignment horizontal="center" vertical="center" wrapText="1"/>
      <protection/>
    </xf>
    <xf numFmtId="0" fontId="5" fillId="37" borderId="62" xfId="60" applyFont="1" applyFill="1" applyBorder="1" applyAlignment="1" applyProtection="1">
      <alignment horizontal="center" vertical="center" wrapText="1"/>
      <protection/>
    </xf>
    <xf numFmtId="0" fontId="4" fillId="38" borderId="43" xfId="64" applyFont="1" applyFill="1" applyBorder="1" applyAlignment="1" applyProtection="1">
      <alignment horizontal="center" vertical="center" wrapText="1"/>
      <protection/>
    </xf>
    <xf numFmtId="0" fontId="4" fillId="38" borderId="49" xfId="64" applyFont="1" applyFill="1" applyBorder="1" applyAlignment="1" applyProtection="1">
      <alignment horizontal="center" vertical="center" wrapText="1"/>
      <protection/>
    </xf>
    <xf numFmtId="0" fontId="4" fillId="38" borderId="63" xfId="64" applyFont="1" applyFill="1" applyBorder="1" applyAlignment="1" applyProtection="1">
      <alignment horizontal="center" vertical="center" wrapText="1"/>
      <protection/>
    </xf>
    <xf numFmtId="0" fontId="4" fillId="39" borderId="49" xfId="64" applyFont="1" applyFill="1" applyBorder="1" applyAlignment="1" applyProtection="1">
      <alignment horizontal="center" vertical="center" wrapText="1"/>
      <protection locked="0"/>
    </xf>
    <xf numFmtId="0" fontId="5" fillId="37" borderId="37" xfId="59"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center"/>
      <protection/>
    </xf>
    <xf numFmtId="49" fontId="82" fillId="45" borderId="49" xfId="0" applyNumberFormat="1" applyFont="1" applyFill="1" applyBorder="1" applyAlignment="1" applyProtection="1">
      <alignment horizontal="left" vertical="center" wrapText="1"/>
      <protection locked="0"/>
    </xf>
    <xf numFmtId="49" fontId="82" fillId="45" borderId="36" xfId="0" applyNumberFormat="1" applyFont="1" applyFill="1" applyBorder="1" applyAlignment="1" applyProtection="1">
      <alignment horizontal="left" vertical="center" wrapText="1"/>
      <protection locked="0"/>
    </xf>
    <xf numFmtId="4" fontId="82" fillId="45" borderId="36" xfId="0" applyNumberFormat="1" applyFont="1" applyFill="1" applyBorder="1" applyAlignment="1" applyProtection="1">
      <alignment horizontal="right" vertical="center" wrapText="1"/>
      <protection locked="0"/>
    </xf>
    <xf numFmtId="4" fontId="82" fillId="45" borderId="39" xfId="0" applyNumberFormat="1" applyFont="1" applyFill="1" applyBorder="1" applyAlignment="1" applyProtection="1">
      <alignment horizontal="right" vertical="center" wrapText="1"/>
      <protection locked="0"/>
    </xf>
    <xf numFmtId="0" fontId="82" fillId="45" borderId="49" xfId="0" applyFont="1" applyFill="1" applyBorder="1" applyAlignment="1">
      <alignment horizontal="left" vertical="center" wrapText="1"/>
    </xf>
    <xf numFmtId="0" fontId="82" fillId="45" borderId="36" xfId="0" applyFont="1" applyFill="1" applyBorder="1" applyAlignment="1">
      <alignment horizontal="left" vertical="center" wrapText="1"/>
    </xf>
    <xf numFmtId="0" fontId="82" fillId="45" borderId="50" xfId="0" applyFont="1" applyFill="1" applyBorder="1" applyAlignment="1">
      <alignment horizontal="left" vertical="center" wrapText="1"/>
    </xf>
    <xf numFmtId="0" fontId="82" fillId="45" borderId="37" xfId="0" applyFont="1" applyFill="1" applyBorder="1" applyAlignment="1">
      <alignment horizontal="left" vertical="center" wrapText="1"/>
    </xf>
    <xf numFmtId="0" fontId="82" fillId="45" borderId="13" xfId="0" applyFont="1" applyFill="1" applyBorder="1" applyAlignment="1">
      <alignment horizontal="left" vertical="center" wrapText="1"/>
    </xf>
    <xf numFmtId="0" fontId="82" fillId="45" borderId="33" xfId="0" applyFont="1" applyFill="1" applyBorder="1" applyAlignment="1">
      <alignment horizontal="left" vertical="center" wrapText="1"/>
    </xf>
    <xf numFmtId="49" fontId="82" fillId="45" borderId="34" xfId="0" applyNumberFormat="1" applyFont="1" applyFill="1" applyBorder="1" applyAlignment="1" applyProtection="1">
      <alignment horizontal="left" vertical="center" wrapText="1"/>
      <protection locked="0"/>
    </xf>
    <xf numFmtId="49" fontId="82" fillId="45" borderId="35" xfId="0" applyNumberFormat="1" applyFont="1" applyFill="1" applyBorder="1" applyAlignment="1" applyProtection="1">
      <alignment horizontal="left" vertical="center" wrapText="1"/>
      <protection locked="0"/>
    </xf>
    <xf numFmtId="0" fontId="82" fillId="45" borderId="43" xfId="0" applyFont="1" applyFill="1" applyBorder="1" applyAlignment="1">
      <alignment horizontal="left" vertical="center" wrapText="1"/>
    </xf>
    <xf numFmtId="0" fontId="82" fillId="45" borderId="38" xfId="0" applyFont="1" applyFill="1" applyBorder="1" applyAlignment="1">
      <alignment horizontal="left" vertical="center" wrapText="1"/>
    </xf>
    <xf numFmtId="0" fontId="82" fillId="45" borderId="47" xfId="0" applyFont="1" applyFill="1" applyBorder="1" applyAlignment="1">
      <alignment horizontal="left" vertical="center" wrapText="1"/>
    </xf>
    <xf numFmtId="4" fontId="82" fillId="45" borderId="36" xfId="58" applyNumberFormat="1" applyFont="1" applyFill="1" applyBorder="1" applyAlignment="1" applyProtection="1">
      <alignment horizontal="right" vertical="center" wrapText="1"/>
      <protection locked="0"/>
    </xf>
    <xf numFmtId="4" fontId="82" fillId="45" borderId="39" xfId="58" applyNumberFormat="1" applyFont="1" applyFill="1" applyBorder="1" applyAlignment="1" applyProtection="1">
      <alignment horizontal="right" vertical="center" wrapText="1"/>
      <protection locked="0"/>
    </xf>
    <xf numFmtId="0" fontId="86" fillId="45" borderId="0" xfId="0" applyFont="1" applyFill="1" applyBorder="1" applyAlignment="1">
      <alignment horizontal="center" vertical="center" wrapText="1"/>
    </xf>
    <xf numFmtId="0" fontId="89" fillId="45" borderId="0" xfId="0" applyFont="1" applyFill="1" applyBorder="1" applyAlignment="1">
      <alignment horizontal="center" vertical="center"/>
    </xf>
    <xf numFmtId="0" fontId="86" fillId="45" borderId="0" xfId="0" applyFont="1" applyFill="1" applyBorder="1" applyAlignment="1">
      <alignment horizontal="center" vertical="center"/>
    </xf>
    <xf numFmtId="0" fontId="82" fillId="45" borderId="84" xfId="0" applyFont="1" applyFill="1" applyBorder="1" applyAlignment="1">
      <alignment horizontal="left" vertical="center" wrapText="1"/>
    </xf>
    <xf numFmtId="0" fontId="82" fillId="45" borderId="83" xfId="0" applyFont="1" applyFill="1" applyBorder="1" applyAlignment="1">
      <alignment horizontal="left" vertical="center" wrapText="1"/>
    </xf>
    <xf numFmtId="49" fontId="82" fillId="45" borderId="74" xfId="0" applyNumberFormat="1" applyFont="1" applyFill="1" applyBorder="1" applyAlignment="1" applyProtection="1">
      <alignment horizontal="center" vertical="center" wrapText="1"/>
      <protection/>
    </xf>
    <xf numFmtId="49" fontId="82" fillId="45" borderId="85" xfId="0" applyNumberFormat="1" applyFont="1" applyFill="1" applyBorder="1" applyAlignment="1" applyProtection="1">
      <alignment horizontal="center" vertical="center" wrapText="1"/>
      <protection/>
    </xf>
    <xf numFmtId="0" fontId="82" fillId="45" borderId="54" xfId="0" applyFont="1" applyFill="1" applyBorder="1" applyAlignment="1">
      <alignment horizontal="left" vertical="center" wrapText="1"/>
    </xf>
    <xf numFmtId="0" fontId="82" fillId="45" borderId="86" xfId="0" applyFont="1" applyFill="1" applyBorder="1" applyAlignment="1">
      <alignment horizontal="left" vertical="center" wrapText="1"/>
    </xf>
    <xf numFmtId="14" fontId="82" fillId="45" borderId="36" xfId="0" applyNumberFormat="1" applyFont="1" applyFill="1" applyBorder="1" applyAlignment="1" applyProtection="1">
      <alignment horizontal="left" vertical="center" wrapText="1"/>
      <protection locked="0"/>
    </xf>
    <xf numFmtId="14" fontId="82" fillId="45" borderId="39" xfId="0" applyNumberFormat="1" applyFont="1" applyFill="1" applyBorder="1" applyAlignment="1" applyProtection="1">
      <alignment horizontal="left" vertical="center" wrapText="1"/>
      <protection locked="0"/>
    </xf>
    <xf numFmtId="49" fontId="82" fillId="45" borderId="37" xfId="0" applyNumberFormat="1" applyFont="1" applyFill="1" applyBorder="1" applyAlignment="1" applyProtection="1">
      <alignment horizontal="left" vertical="center" wrapText="1"/>
      <protection locked="0"/>
    </xf>
    <xf numFmtId="49" fontId="82" fillId="45" borderId="48" xfId="0" applyNumberFormat="1" applyFont="1" applyFill="1" applyBorder="1" applyAlignment="1" applyProtection="1">
      <alignment horizontal="left" vertical="center" wrapText="1"/>
      <protection locked="0"/>
    </xf>
    <xf numFmtId="0" fontId="85" fillId="46" borderId="10" xfId="0" applyFont="1" applyFill="1" applyBorder="1" applyAlignment="1">
      <alignment horizontal="center" vertical="center" wrapText="1"/>
    </xf>
    <xf numFmtId="0" fontId="85" fillId="46" borderId="19" xfId="0" applyFont="1" applyFill="1" applyBorder="1" applyAlignment="1">
      <alignment horizontal="center" vertical="center" wrapText="1"/>
    </xf>
    <xf numFmtId="0" fontId="85" fillId="46" borderId="15" xfId="0" applyFont="1" applyFill="1" applyBorder="1" applyAlignment="1">
      <alignment horizontal="center" vertical="center" wrapText="1"/>
    </xf>
    <xf numFmtId="0" fontId="85" fillId="45" borderId="11" xfId="0" applyFont="1" applyFill="1" applyBorder="1" applyAlignment="1">
      <alignment horizontal="center" vertical="center"/>
    </xf>
    <xf numFmtId="0" fontId="85" fillId="45" borderId="0" xfId="0" applyFont="1" applyFill="1" applyBorder="1" applyAlignment="1">
      <alignment horizontal="center" vertical="center"/>
    </xf>
    <xf numFmtId="0" fontId="85" fillId="45" borderId="12" xfId="0" applyFont="1" applyFill="1" applyBorder="1" applyAlignment="1">
      <alignment horizontal="center" vertical="center"/>
    </xf>
    <xf numFmtId="0" fontId="83" fillId="0" borderId="16"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17"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7" xfId="0" applyFont="1" applyBorder="1" applyAlignment="1">
      <alignment horizontal="center" vertical="center" wrapText="1"/>
    </xf>
    <xf numFmtId="0" fontId="24" fillId="38" borderId="62" xfId="64" applyFont="1" applyFill="1" applyBorder="1" applyAlignment="1" applyProtection="1">
      <alignment vertical="center" wrapText="1"/>
      <protection/>
    </xf>
    <xf numFmtId="0" fontId="24" fillId="38" borderId="58" xfId="64" applyFont="1" applyFill="1" applyBorder="1" applyAlignment="1" applyProtection="1">
      <alignment vertical="center" wrapText="1"/>
      <protection/>
    </xf>
    <xf numFmtId="0" fontId="24" fillId="38" borderId="59" xfId="64" applyFont="1" applyFill="1" applyBorder="1" applyAlignment="1" applyProtection="1">
      <alignment vertical="center" wrapText="1"/>
      <protection/>
    </xf>
    <xf numFmtId="0" fontId="24" fillId="38" borderId="62" xfId="64" applyFont="1" applyFill="1" applyBorder="1" applyAlignment="1" applyProtection="1">
      <alignment horizontal="center" vertical="center" wrapText="1"/>
      <protection/>
    </xf>
    <xf numFmtId="0" fontId="24" fillId="38" borderId="87" xfId="64" applyFont="1" applyFill="1" applyBorder="1" applyAlignment="1" applyProtection="1">
      <alignment horizontal="center" vertical="center" wrapText="1"/>
      <protection/>
    </xf>
    <xf numFmtId="0" fontId="87" fillId="0" borderId="62" xfId="0" applyFont="1" applyBorder="1" applyAlignment="1">
      <alignment horizontal="center" vertical="center" wrapText="1"/>
    </xf>
    <xf numFmtId="0" fontId="87" fillId="0" borderId="59" xfId="0" applyFont="1" applyBorder="1" applyAlignment="1">
      <alignment horizontal="center" vertical="center" wrapText="1"/>
    </xf>
    <xf numFmtId="14" fontId="87" fillId="0" borderId="62" xfId="0" applyNumberFormat="1" applyFont="1" applyBorder="1" applyAlignment="1">
      <alignment horizontal="center" vertical="center"/>
    </xf>
    <xf numFmtId="14" fontId="87" fillId="0" borderId="59" xfId="0" applyNumberFormat="1" applyFont="1" applyBorder="1" applyAlignment="1">
      <alignment horizontal="center" vertical="center"/>
    </xf>
    <xf numFmtId="0" fontId="87" fillId="0" borderId="62" xfId="0" applyFont="1" applyBorder="1" applyAlignment="1">
      <alignment horizontal="center" vertical="center"/>
    </xf>
    <xf numFmtId="0" fontId="87" fillId="0" borderId="59" xfId="0" applyFont="1" applyBorder="1" applyAlignment="1">
      <alignment horizontal="center" vertical="center"/>
    </xf>
    <xf numFmtId="0" fontId="24" fillId="37" borderId="36" xfId="60" applyFont="1" applyFill="1" applyBorder="1" applyAlignment="1" applyProtection="1">
      <alignment horizontal="center" vertical="center" wrapText="1"/>
      <protection/>
    </xf>
    <xf numFmtId="0" fontId="24" fillId="37" borderId="36" xfId="55" applyFont="1" applyFill="1" applyBorder="1" applyAlignment="1" applyProtection="1">
      <alignment horizontal="center" vertical="center" wrapText="1"/>
      <protection/>
    </xf>
    <xf numFmtId="0" fontId="24" fillId="37" borderId="36" xfId="59" applyFont="1" applyFill="1" applyBorder="1" applyAlignment="1" applyProtection="1">
      <alignment horizontal="center" vertical="center" wrapText="1"/>
      <protection/>
    </xf>
    <xf numFmtId="0" fontId="86" fillId="0" borderId="0" xfId="0" applyFont="1" applyAlignment="1">
      <alignment horizontal="center"/>
    </xf>
    <xf numFmtId="0" fontId="86" fillId="0" borderId="0" xfId="0" applyFont="1" applyAlignment="1">
      <alignment horizontal="center" vertical="center" wrapText="1"/>
    </xf>
    <xf numFmtId="0" fontId="11" fillId="0" borderId="0" xfId="55" applyFont="1" applyBorder="1" applyAlignment="1">
      <alignment horizontal="center" wrapText="1"/>
      <protection/>
    </xf>
    <xf numFmtId="0" fontId="23" fillId="0" borderId="0" xfId="55" applyFont="1" applyBorder="1" applyAlignment="1">
      <alignment horizontal="center"/>
      <protection/>
    </xf>
    <xf numFmtId="0" fontId="25" fillId="37" borderId="36" xfId="59" applyFont="1" applyFill="1" applyBorder="1" applyAlignment="1" applyProtection="1">
      <alignment horizontal="center" vertical="center" wrapText="1"/>
      <protection/>
    </xf>
    <xf numFmtId="0" fontId="87" fillId="0" borderId="36" xfId="0" applyFont="1" applyBorder="1" applyAlignment="1">
      <alignment horizontal="center" vertical="center" wrapText="1"/>
    </xf>
    <xf numFmtId="14" fontId="87" fillId="0" borderId="36" xfId="0" applyNumberFormat="1" applyFont="1" applyBorder="1" applyAlignment="1">
      <alignment horizontal="center" vertical="center"/>
    </xf>
    <xf numFmtId="0" fontId="87" fillId="0" borderId="36" xfId="0" applyFont="1" applyBorder="1" applyAlignment="1">
      <alignment horizontal="center" vertical="center"/>
    </xf>
    <xf numFmtId="0" fontId="25" fillId="37" borderId="36" xfId="60" applyFont="1" applyFill="1" applyBorder="1" applyAlignment="1" applyProtection="1">
      <alignment horizontal="center" vertical="center" wrapText="1"/>
      <protection/>
    </xf>
    <xf numFmtId="0" fontId="82" fillId="45" borderId="36" xfId="0" applyNumberFormat="1" applyFont="1" applyFill="1" applyBorder="1" applyAlignment="1" applyProtection="1">
      <alignment horizontal="center" vertical="center" wrapText="1"/>
      <protection/>
    </xf>
    <xf numFmtId="14" fontId="82" fillId="45" borderId="36" xfId="0" applyNumberFormat="1" applyFont="1" applyFill="1" applyBorder="1" applyAlignment="1" applyProtection="1">
      <alignment horizontal="center" vertical="center"/>
      <protection locked="0"/>
    </xf>
    <xf numFmtId="0" fontId="82" fillId="45" borderId="36" xfId="0" applyNumberFormat="1" applyFont="1" applyFill="1" applyBorder="1" applyAlignment="1" applyProtection="1">
      <alignment horizontal="center" vertical="center" wrapText="1"/>
      <protection locked="0"/>
    </xf>
    <xf numFmtId="0" fontId="25" fillId="45" borderId="36" xfId="60" applyFont="1" applyFill="1" applyBorder="1" applyAlignment="1" applyProtection="1">
      <alignment horizontal="center" vertical="center" wrapText="1"/>
      <protection/>
    </xf>
    <xf numFmtId="0" fontId="25" fillId="45" borderId="36" xfId="55" applyFont="1" applyFill="1" applyBorder="1" applyAlignment="1" applyProtection="1">
      <alignment horizontal="center" vertical="center" wrapText="1"/>
      <protection/>
    </xf>
    <xf numFmtId="0" fontId="86" fillId="45" borderId="0" xfId="0" applyFont="1" applyFill="1" applyBorder="1" applyAlignment="1">
      <alignment horizontal="center" vertical="top" wrapText="1"/>
    </xf>
    <xf numFmtId="0" fontId="89" fillId="45" borderId="0" xfId="0" applyFont="1" applyFill="1" applyBorder="1" applyAlignment="1">
      <alignment horizontal="center" vertical="center" wrapText="1"/>
    </xf>
    <xf numFmtId="0" fontId="25" fillId="45" borderId="36" xfId="59" applyFont="1" applyFill="1" applyBorder="1" applyAlignment="1" applyProtection="1">
      <alignment horizontal="center" vertical="center" wrapText="1"/>
      <protection/>
    </xf>
    <xf numFmtId="0" fontId="15" fillId="45" borderId="0" xfId="0" applyFont="1" applyFill="1" applyBorder="1" applyAlignment="1">
      <alignment horizontal="center" vertical="top" wrapText="1"/>
    </xf>
    <xf numFmtId="0" fontId="14" fillId="45" borderId="0" xfId="0" applyFont="1" applyFill="1" applyBorder="1" applyAlignment="1">
      <alignment horizontal="center" vertical="center"/>
    </xf>
    <xf numFmtId="0" fontId="16" fillId="45" borderId="0" xfId="0" applyFont="1" applyFill="1" applyBorder="1" applyAlignment="1">
      <alignment horizontal="center" vertical="center" wrapText="1"/>
    </xf>
    <xf numFmtId="0" fontId="19" fillId="45" borderId="38" xfId="62" applyFont="1" applyFill="1" applyBorder="1" applyAlignment="1" applyProtection="1">
      <alignment horizontal="left" vertical="center" wrapText="1"/>
      <protection/>
    </xf>
    <xf numFmtId="0" fontId="19" fillId="45" borderId="47" xfId="62" applyFont="1" applyFill="1" applyBorder="1" applyAlignment="1" applyProtection="1">
      <alignment horizontal="left" vertical="center" wrapText="1"/>
      <protection/>
    </xf>
    <xf numFmtId="0" fontId="20" fillId="45" borderId="0" xfId="42" applyFont="1" applyFill="1" applyBorder="1" applyAlignment="1" applyProtection="1">
      <alignment horizontal="left" vertical="top" wrapText="1"/>
      <protection/>
    </xf>
    <xf numFmtId="0" fontId="0" fillId="46" borderId="13" xfId="0" applyFill="1" applyBorder="1" applyAlignment="1">
      <alignment horizontal="center" wrapText="1"/>
    </xf>
    <xf numFmtId="0" fontId="0" fillId="46" borderId="14" xfId="0" applyFill="1" applyBorder="1" applyAlignment="1">
      <alignment horizontal="center" wrapText="1"/>
    </xf>
    <xf numFmtId="0" fontId="61" fillId="0" borderId="84" xfId="0" applyFont="1" applyBorder="1" applyAlignment="1">
      <alignment horizontal="center" vertical="center" wrapText="1"/>
    </xf>
    <xf numFmtId="0" fontId="61" fillId="0" borderId="85" xfId="0" applyFont="1" applyBorder="1" applyAlignment="1">
      <alignment horizontal="center" vertical="center" wrapText="1"/>
    </xf>
    <xf numFmtId="0" fontId="0" fillId="46" borderId="20" xfId="0" applyFill="1" applyBorder="1" applyAlignment="1">
      <alignment horizontal="center" wrapText="1"/>
    </xf>
    <xf numFmtId="0" fontId="0" fillId="0" borderId="18" xfId="0" applyBorder="1" applyAlignment="1">
      <alignment horizontal="center" vertical="center"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61" fillId="0" borderId="0" xfId="0" applyFont="1" applyAlignment="1">
      <alignment horizontal="left"/>
    </xf>
    <xf numFmtId="0" fontId="90" fillId="0" borderId="0" xfId="0" applyFont="1" applyAlignment="1">
      <alignment horizontal="left"/>
    </xf>
    <xf numFmtId="0" fontId="90"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90"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center" vertical="top" wrapText="1"/>
      <protection locked="0"/>
    </xf>
    <xf numFmtId="0" fontId="0" fillId="0" borderId="36" xfId="0" applyFont="1" applyBorder="1" applyAlignment="1">
      <alignment wrapText="1"/>
    </xf>
    <xf numFmtId="0" fontId="0" fillId="0" borderId="36" xfId="0" applyFont="1" applyBorder="1" applyAlignment="1">
      <alignment horizontal="center" wrapText="1"/>
    </xf>
    <xf numFmtId="0" fontId="90" fillId="0" borderId="56" xfId="0" applyFont="1" applyFill="1" applyBorder="1" applyAlignment="1" applyProtection="1">
      <alignment horizontal="center" vertical="center" wrapText="1"/>
      <protection locked="0"/>
    </xf>
    <xf numFmtId="0" fontId="0" fillId="0" borderId="36" xfId="0" applyFont="1" applyBorder="1" applyAlignment="1">
      <alignment horizontal="center" vertical="top" wrapText="1"/>
    </xf>
    <xf numFmtId="0" fontId="0" fillId="0" borderId="36" xfId="0" applyBorder="1" applyAlignment="1">
      <alignment horizontal="center" wrapText="1"/>
    </xf>
    <xf numFmtId="0" fontId="0" fillId="0" borderId="56"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2 2 2" xfId="56"/>
    <cellStyle name="Обычный 3" xfId="57"/>
    <cellStyle name="Обычный 4" xfId="58"/>
    <cellStyle name="Обычный_BALANCE.WARM.2007YEAR(FACT)" xfId="59"/>
    <cellStyle name="Обычный_JKH.OPEN.INFO.HVS(v3.5)_цены161210" xfId="60"/>
    <cellStyle name="Обычный_PRIL1.ELECTR" xfId="61"/>
    <cellStyle name="Обычный_RESP.INFO" xfId="62"/>
    <cellStyle name="Обычный_WARM.TOPL.Q1.2010" xfId="63"/>
    <cellStyle name="Обычный_Мониторинг по тарифам ТОWRK_BU" xfId="64"/>
    <cellStyle name="Обычный_форма 1 водопровод для орг"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Финансовый 3 8"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29"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34" t="s">
        <v>86</v>
      </c>
      <c r="C1" s="36" t="s">
        <v>331</v>
      </c>
      <c r="E1" s="64" t="s">
        <v>6</v>
      </c>
      <c r="F1" s="65" t="s">
        <v>155</v>
      </c>
      <c r="G1" s="65" t="s">
        <v>259</v>
      </c>
      <c r="I1" s="48" t="s">
        <v>2</v>
      </c>
      <c r="J1" s="49" t="s">
        <v>257</v>
      </c>
      <c r="L1" s="16" t="s">
        <v>372</v>
      </c>
      <c r="M1" s="33" t="s">
        <v>426</v>
      </c>
      <c r="N1" s="16" t="s">
        <v>438</v>
      </c>
      <c r="O1" s="16"/>
      <c r="P1" s="16"/>
      <c r="Q1" s="16"/>
      <c r="R1" s="16"/>
      <c r="S1" s="16"/>
      <c r="T1" s="16"/>
    </row>
    <row r="2" spans="2:20" ht="15">
      <c r="B2" s="35" t="s">
        <v>0</v>
      </c>
      <c r="C2" s="36" t="s">
        <v>331</v>
      </c>
      <c r="E2" s="59">
        <v>2012</v>
      </c>
      <c r="F2" s="60" t="s">
        <v>156</v>
      </c>
      <c r="G2" s="62" t="s">
        <v>170</v>
      </c>
      <c r="I2" s="57" t="s">
        <v>252</v>
      </c>
      <c r="J2" s="47">
        <v>2</v>
      </c>
      <c r="L2" s="155" t="s">
        <v>370</v>
      </c>
      <c r="M2" s="155" t="s">
        <v>463</v>
      </c>
      <c r="N2" s="16"/>
      <c r="O2" s="16"/>
      <c r="P2" s="16"/>
      <c r="Q2" s="16"/>
      <c r="R2" s="16"/>
      <c r="S2" s="16"/>
      <c r="T2" s="16"/>
    </row>
    <row r="3" spans="2:20" ht="15.75" thickBot="1">
      <c r="B3" s="35" t="s">
        <v>14</v>
      </c>
      <c r="C3" s="36" t="s">
        <v>437</v>
      </c>
      <c r="E3" s="41">
        <v>2013</v>
      </c>
      <c r="F3" s="60" t="s">
        <v>157</v>
      </c>
      <c r="G3" s="63" t="s">
        <v>171</v>
      </c>
      <c r="I3" s="56" t="s">
        <v>11</v>
      </c>
      <c r="J3" s="46">
        <v>-1</v>
      </c>
      <c r="L3" s="155" t="s">
        <v>371</v>
      </c>
      <c r="N3" s="218" t="e">
        <f>YEAR_PERIOD</f>
        <v>#REF!</v>
      </c>
      <c r="O3" s="219"/>
      <c r="P3" s="219"/>
      <c r="Q3" s="220">
        <f>IF(ISERROR(MATCH(MONTH_PERIOD,Квартал,0)),0,(3*MATCH(MONTH_PERIOD,Квартал,0)))</f>
        <v>0</v>
      </c>
      <c r="R3" s="221" t="s">
        <v>439</v>
      </c>
      <c r="S3" s="221" t="s">
        <v>440</v>
      </c>
      <c r="T3" s="222"/>
    </row>
    <row r="4" spans="2:20" ht="11.25">
      <c r="B4" s="35" t="s">
        <v>1</v>
      </c>
      <c r="C4" s="36" t="s">
        <v>493</v>
      </c>
      <c r="E4" s="41">
        <v>2014</v>
      </c>
      <c r="F4" s="60" t="s">
        <v>158</v>
      </c>
      <c r="I4" s="44" t="s">
        <v>254</v>
      </c>
      <c r="J4" s="45">
        <v>2</v>
      </c>
      <c r="N4" s="223" t="e">
        <f>_xlfn.IFERROR(IF(YEAR(O5)&lt;2000,Period_name_0&amp;" г.","период с "&amp;DAY(O4)&amp;"."&amp;MONTH(O4)&amp;"."&amp;YEAR(O4)&amp;" по "&amp;DAY(P4)&amp;"."&amp;MONTH(P4)&amp;"."&amp;YEAR(P4)),Period_name_0)</f>
        <v>#REF!</v>
      </c>
      <c r="O4" s="224" t="e">
        <f>DATE(YEAR_PERIOD,1,1)</f>
        <v>#REF!</v>
      </c>
      <c r="P4" s="225" t="e">
        <f>IF(ISERROR(YEAR(O5-1)),P7,O5-1)</f>
        <v>#REF!</v>
      </c>
      <c r="Q4" s="220" t="e">
        <f>R4+IF(T4=0,0,S4/T4)</f>
        <v>#REF!</v>
      </c>
      <c r="R4" s="16" t="e">
        <f>IF($I$4=$I$7,Q3,MONTH(P4)-MONTH(O4))</f>
        <v>#REF!</v>
      </c>
      <c r="S4" s="16" t="e">
        <f>IF(P4=$I$7,0,IF(MONTH(P4)=MONTH(O4),DAY(P4)-DAY(O4)+1,DAY(P4)))</f>
        <v>#REF!</v>
      </c>
      <c r="T4" s="16" t="e">
        <f>IF(P4=$I$7,0,36-DAY(P4+36-DAY(P4)))</f>
        <v>#REF!</v>
      </c>
    </row>
    <row r="5" spans="2:20" ht="11.25">
      <c r="B5" s="35" t="s">
        <v>10</v>
      </c>
      <c r="C5" s="37" t="s">
        <v>332</v>
      </c>
      <c r="E5" s="41">
        <v>2015</v>
      </c>
      <c r="F5" s="60" t="s">
        <v>159</v>
      </c>
      <c r="I5" s="44" t="s">
        <v>253</v>
      </c>
      <c r="J5" s="45">
        <v>2</v>
      </c>
      <c r="N5" s="223" t="e">
        <f>IF(P5&lt;&gt;-1,"период с "&amp;DAY(O5)&amp;"."&amp;MONTH(O5)&amp;"."&amp;YEAR(O5)&amp;" по "&amp;DAY(P5)&amp;"."&amp;MONTH(P5)&amp;"."&amp;YEAR(P5),Period_name_0)</f>
        <v>#REF!</v>
      </c>
      <c r="O5" s="226" t="e">
        <f>TARIFF_CNG_DATE_1</f>
        <v>#REF!</v>
      </c>
      <c r="P5" s="225" t="e">
        <f>IF(ISERROR(YEAR(O6-1)),P7,O6-1)</f>
        <v>#REF!</v>
      </c>
      <c r="Q5" s="220" t="e">
        <f>R5+IF(T5=0,0,S5/T5)</f>
        <v>#REF!</v>
      </c>
      <c r="R5" s="227" t="e">
        <f>IF(P4=$I$7,0,MONTH(P5)-MONTH(O5))-IF(S4=T4,0,S4/T4)</f>
        <v>#REF!</v>
      </c>
      <c r="S5" s="228" t="e">
        <f>IF(P4=$I$7,0,DAY(P5))</f>
        <v>#REF!</v>
      </c>
      <c r="T5" s="16" t="e">
        <f>IF(P4=$I$7,0,36-DAY(P5+36-DAY(P5)))</f>
        <v>#REF!</v>
      </c>
    </row>
    <row r="6" spans="2:20" ht="11.25">
      <c r="B6" s="35" t="s">
        <v>15</v>
      </c>
      <c r="C6" s="38" t="e">
        <f>#REF!</f>
        <v>#REF!</v>
      </c>
      <c r="E6" s="41">
        <v>2016</v>
      </c>
      <c r="F6" s="60" t="s">
        <v>160</v>
      </c>
      <c r="I6" s="44" t="s">
        <v>255</v>
      </c>
      <c r="J6" s="45">
        <v>2</v>
      </c>
      <c r="N6" s="223" t="e">
        <f>IF(P6&lt;&gt;-1,"период с "&amp;DAY(O6)&amp;"."&amp;MONTH(O6)&amp;"."&amp;YEAR(O6)&amp;" по "&amp;DAY(P6)&amp;"."&amp;MONTH(P6)&amp;"."&amp;YEAR(P6),Period_name_0)</f>
        <v>#REF!</v>
      </c>
      <c r="O6" s="226" t="e">
        <f>TARIFF_CNG_DATE_2</f>
        <v>#REF!</v>
      </c>
      <c r="P6" s="225" t="e">
        <f>IF(ISERROR(YEAR(O7-1)),P7,O7-1)</f>
        <v>#REF!</v>
      </c>
      <c r="Q6" s="220" t="e">
        <f>R6+IF(T6=0,0,S6/T6)</f>
        <v>#REF!</v>
      </c>
      <c r="R6" s="227" t="e">
        <f>IF(P5=$I$7,0,MONTH(P6)-MONTH(O6))-IF(S5=T5,0,S5/T5)</f>
        <v>#REF!</v>
      </c>
      <c r="S6" s="228" t="e">
        <f>IF(P5=$I$7,0,DAY(P6))</f>
        <v>#REF!</v>
      </c>
      <c r="T6" s="16" t="e">
        <f>IF(P5=$I$7,0,36-DAY(P6+36-DAY(P6)))</f>
        <v>#REF!</v>
      </c>
    </row>
    <row r="7" spans="2:20" ht="11.25">
      <c r="B7" s="35" t="s">
        <v>16</v>
      </c>
      <c r="C7" s="38" t="e">
        <f>YEAR_PERIOD</f>
        <v>#REF!</v>
      </c>
      <c r="E7" s="41">
        <v>2017</v>
      </c>
      <c r="F7" s="60" t="s">
        <v>161</v>
      </c>
      <c r="I7" s="44" t="s">
        <v>256</v>
      </c>
      <c r="J7" s="45">
        <v>-1</v>
      </c>
      <c r="N7" s="223" t="e">
        <f>IF(P7&lt;&gt;-1,"период с "&amp;DAY(O7)&amp;"."&amp;MONTH(O7)&amp;"."&amp;YEAR(O7)&amp;" по "&amp;DAY(P7)&amp;"."&amp;MONTH(P7)&amp;"."&amp;YEAR(P7),Period_name_0)</f>
        <v>#REF!</v>
      </c>
      <c r="O7" s="226" t="e">
        <f>TARIFF_CNG_DATE_3</f>
        <v>#REF!</v>
      </c>
      <c r="P7" s="229" t="e">
        <f>DATE(YEAR_PERIOD,13,1-1)</f>
        <v>#REF!</v>
      </c>
      <c r="Q7" s="220" t="e">
        <f>R7+IF(T7=0,0,S7/T7)</f>
        <v>#REF!</v>
      </c>
      <c r="R7" s="227" t="e">
        <f>IF(P6=$I$7,0,MONTH(P7)-MONTH(O7))-IF(S6=T6,0,S6/T6)</f>
        <v>#REF!</v>
      </c>
      <c r="S7" s="228" t="e">
        <f>IF(P6=$I$7,0,DAY(P7))</f>
        <v>#REF!</v>
      </c>
      <c r="T7" s="16" t="e">
        <f>IF(P6=$I$7,0,36-DAY(P7+36-DAY(P7)))</f>
        <v>#REF!</v>
      </c>
    </row>
    <row r="8" spans="2:10" ht="11.25">
      <c r="B8" s="35" t="s">
        <v>18</v>
      </c>
      <c r="C8" s="37" t="s">
        <v>6</v>
      </c>
      <c r="E8" s="41">
        <v>2018</v>
      </c>
      <c r="F8" s="60" t="s">
        <v>162</v>
      </c>
      <c r="I8" s="44" t="s">
        <v>350</v>
      </c>
      <c r="J8" s="45">
        <v>2</v>
      </c>
    </row>
    <row r="9" spans="2:10" ht="12" thickBot="1">
      <c r="B9" s="39" t="s">
        <v>17</v>
      </c>
      <c r="C9" s="40" t="e">
        <f>PF</f>
        <v>#REF!</v>
      </c>
      <c r="E9" s="41">
        <v>2019</v>
      </c>
      <c r="F9" s="60" t="s">
        <v>163</v>
      </c>
      <c r="I9" s="44" t="s">
        <v>441</v>
      </c>
      <c r="J9" s="45">
        <v>2</v>
      </c>
    </row>
    <row r="10" spans="3:10" ht="12" thickBot="1">
      <c r="C10" s="10"/>
      <c r="E10" s="42">
        <v>2020</v>
      </c>
      <c r="F10" s="60" t="s">
        <v>164</v>
      </c>
      <c r="I10" s="44" t="s">
        <v>442</v>
      </c>
      <c r="J10" s="45">
        <v>2</v>
      </c>
    </row>
    <row r="11" spans="6:10" ht="11.25">
      <c r="F11" s="60" t="s">
        <v>165</v>
      </c>
      <c r="I11" s="44" t="s">
        <v>443</v>
      </c>
      <c r="J11" s="45">
        <v>2</v>
      </c>
    </row>
    <row r="12" spans="6:10" ht="11.25">
      <c r="F12" s="60" t="s">
        <v>166</v>
      </c>
      <c r="I12" s="44" t="s">
        <v>349</v>
      </c>
      <c r="J12" s="45">
        <v>2</v>
      </c>
    </row>
    <row r="13" spans="6:10" ht="12" thickBot="1">
      <c r="F13" s="61" t="s">
        <v>167</v>
      </c>
      <c r="I13" s="44" t="s">
        <v>444</v>
      </c>
      <c r="J13" s="45">
        <v>2</v>
      </c>
    </row>
    <row r="14" spans="9:10" ht="12" thickBot="1">
      <c r="I14" s="44" t="s">
        <v>445</v>
      </c>
      <c r="J14" s="45">
        <v>2</v>
      </c>
    </row>
    <row r="15" spans="2:10" ht="12" thickBot="1">
      <c r="B15" s="50" t="s">
        <v>281</v>
      </c>
      <c r="C15" s="51" t="s">
        <v>269</v>
      </c>
      <c r="D15" s="51" t="s">
        <v>280</v>
      </c>
      <c r="E15" s="52" t="s">
        <v>12</v>
      </c>
      <c r="I15" s="44" t="s">
        <v>446</v>
      </c>
      <c r="J15" s="45">
        <v>2</v>
      </c>
    </row>
    <row r="16" spans="2:10" ht="22.5">
      <c r="B16" s="34" t="s">
        <v>15</v>
      </c>
      <c r="C16" s="54" t="s">
        <v>3</v>
      </c>
      <c r="D16" s="54" t="s">
        <v>258</v>
      </c>
      <c r="E16" s="47">
        <v>2</v>
      </c>
      <c r="I16" s="44" t="s">
        <v>348</v>
      </c>
      <c r="J16" s="45">
        <v>2</v>
      </c>
    </row>
    <row r="17" spans="2:10" ht="11.25">
      <c r="B17" s="35" t="s">
        <v>260</v>
      </c>
      <c r="C17" s="53" t="s">
        <v>4</v>
      </c>
      <c r="D17" s="53" t="s">
        <v>258</v>
      </c>
      <c r="E17" s="43">
        <v>2</v>
      </c>
      <c r="I17" s="44" t="s">
        <v>447</v>
      </c>
      <c r="J17" s="45">
        <v>2</v>
      </c>
    </row>
    <row r="18" spans="2:10" ht="11.25">
      <c r="B18" s="35" t="s">
        <v>261</v>
      </c>
      <c r="C18" s="53" t="s">
        <v>5</v>
      </c>
      <c r="D18" s="53" t="s">
        <v>258</v>
      </c>
      <c r="E18" s="43">
        <v>2</v>
      </c>
      <c r="I18" s="44" t="s">
        <v>448</v>
      </c>
      <c r="J18" s="45">
        <v>2</v>
      </c>
    </row>
    <row r="19" spans="2:10" ht="11.25">
      <c r="B19" s="35" t="s">
        <v>262</v>
      </c>
      <c r="C19" s="53" t="s">
        <v>6</v>
      </c>
      <c r="D19" s="53" t="s">
        <v>258</v>
      </c>
      <c r="E19" s="43">
        <v>2</v>
      </c>
      <c r="I19" s="44" t="s">
        <v>449</v>
      </c>
      <c r="J19" s="45">
        <v>2</v>
      </c>
    </row>
    <row r="20" spans="2:10" ht="11.25">
      <c r="B20" s="35" t="s">
        <v>17</v>
      </c>
      <c r="C20" s="53" t="s">
        <v>13</v>
      </c>
      <c r="D20" s="53" t="s">
        <v>258</v>
      </c>
      <c r="E20" s="43">
        <v>2</v>
      </c>
      <c r="I20" s="44" t="s">
        <v>351</v>
      </c>
      <c r="J20" s="45">
        <v>2</v>
      </c>
    </row>
    <row r="21" spans="2:10" ht="11.25">
      <c r="B21" s="35" t="s">
        <v>358</v>
      </c>
      <c r="C21" s="53" t="s">
        <v>357</v>
      </c>
      <c r="D21" s="53" t="s">
        <v>258</v>
      </c>
      <c r="E21" s="43">
        <v>2</v>
      </c>
      <c r="I21" s="44" t="s">
        <v>450</v>
      </c>
      <c r="J21" s="45">
        <v>2</v>
      </c>
    </row>
    <row r="22" spans="2:31" s="16" customFormat="1" ht="22.5">
      <c r="B22" s="35" t="s">
        <v>359</v>
      </c>
      <c r="C22" s="53" t="s">
        <v>360</v>
      </c>
      <c r="D22" s="53" t="s">
        <v>258</v>
      </c>
      <c r="E22" s="43">
        <v>2</v>
      </c>
      <c r="I22" s="44" t="s">
        <v>451</v>
      </c>
      <c r="J22" s="45">
        <v>2</v>
      </c>
      <c r="M22" s="20"/>
      <c r="N22" s="20"/>
      <c r="O22" s="20"/>
      <c r="P22" s="20"/>
      <c r="Q22" s="20"/>
      <c r="R22" s="26"/>
      <c r="S22" s="19"/>
      <c r="T22" s="19"/>
      <c r="U22" s="19"/>
      <c r="V22" s="27"/>
      <c r="W22" s="27"/>
      <c r="X22" s="19"/>
      <c r="Y22" s="19"/>
      <c r="Z22" s="19"/>
      <c r="AA22" s="19"/>
      <c r="AB22" s="19"/>
      <c r="AC22" s="19"/>
      <c r="AD22" s="19"/>
      <c r="AE22" s="19"/>
    </row>
    <row r="23" spans="2:31" s="16" customFormat="1" ht="11.25">
      <c r="B23" s="35" t="s">
        <v>263</v>
      </c>
      <c r="C23" s="53" t="s">
        <v>270</v>
      </c>
      <c r="D23" s="53" t="s">
        <v>258</v>
      </c>
      <c r="E23" s="43">
        <v>2</v>
      </c>
      <c r="I23" s="44" t="s">
        <v>452</v>
      </c>
      <c r="J23" s="45">
        <v>2</v>
      </c>
      <c r="M23" s="20"/>
      <c r="N23" s="20"/>
      <c r="O23" s="20"/>
      <c r="P23" s="20"/>
      <c r="Q23" s="20"/>
      <c r="R23" s="26"/>
      <c r="S23" s="19"/>
      <c r="T23" s="19"/>
      <c r="U23" s="19"/>
      <c r="V23" s="27"/>
      <c r="W23" s="27"/>
      <c r="X23" s="19"/>
      <c r="Y23" s="19"/>
      <c r="Z23" s="19"/>
      <c r="AA23" s="19"/>
      <c r="AB23" s="19"/>
      <c r="AC23" s="19"/>
      <c r="AD23" s="19"/>
      <c r="AE23" s="19"/>
    </row>
    <row r="24" spans="2:10" ht="11.25">
      <c r="B24" s="35" t="s">
        <v>264</v>
      </c>
      <c r="C24" s="53" t="s">
        <v>271</v>
      </c>
      <c r="D24" s="53" t="s">
        <v>258</v>
      </c>
      <c r="E24" s="43">
        <v>2</v>
      </c>
      <c r="I24" s="44" t="s">
        <v>352</v>
      </c>
      <c r="J24" s="45">
        <v>2</v>
      </c>
    </row>
    <row r="25" spans="2:10" ht="22.5">
      <c r="B25" s="35" t="s">
        <v>266</v>
      </c>
      <c r="C25" s="53" t="s">
        <v>273</v>
      </c>
      <c r="D25" s="53" t="s">
        <v>258</v>
      </c>
      <c r="E25" s="43">
        <v>2</v>
      </c>
      <c r="I25" s="44" t="s">
        <v>453</v>
      </c>
      <c r="J25" s="45">
        <v>2</v>
      </c>
    </row>
    <row r="26" spans="2:10" ht="11.25">
      <c r="B26" s="35" t="s">
        <v>265</v>
      </c>
      <c r="C26" s="53" t="s">
        <v>272</v>
      </c>
      <c r="D26" s="53" t="s">
        <v>258</v>
      </c>
      <c r="E26" s="43">
        <v>2</v>
      </c>
      <c r="I26" s="44" t="s">
        <v>454</v>
      </c>
      <c r="J26" s="45">
        <v>2</v>
      </c>
    </row>
    <row r="27" spans="2:10" s="16" customFormat="1" ht="11.25">
      <c r="B27" s="35" t="s">
        <v>382</v>
      </c>
      <c r="C27" s="53" t="s">
        <v>369</v>
      </c>
      <c r="D27" s="53" t="s">
        <v>258</v>
      </c>
      <c r="E27" s="43">
        <v>2</v>
      </c>
      <c r="I27" s="44" t="s">
        <v>455</v>
      </c>
      <c r="J27" s="45">
        <v>2</v>
      </c>
    </row>
    <row r="28" spans="2:10" s="16" customFormat="1" ht="22.5">
      <c r="B28" s="35" t="s">
        <v>377</v>
      </c>
      <c r="C28" s="53" t="s">
        <v>373</v>
      </c>
      <c r="D28" s="53" t="s">
        <v>258</v>
      </c>
      <c r="E28" s="43">
        <v>2</v>
      </c>
      <c r="I28" s="44" t="s">
        <v>323</v>
      </c>
      <c r="J28" s="45">
        <v>2</v>
      </c>
    </row>
    <row r="29" spans="2:10" s="16" customFormat="1" ht="11.25">
      <c r="B29" s="35" t="s">
        <v>378</v>
      </c>
      <c r="C29" s="53" t="s">
        <v>374</v>
      </c>
      <c r="D29" s="53" t="s">
        <v>258</v>
      </c>
      <c r="E29" s="43">
        <v>2</v>
      </c>
      <c r="I29" s="44" t="s">
        <v>327</v>
      </c>
      <c r="J29" s="45">
        <v>2</v>
      </c>
    </row>
    <row r="30" spans="2:10" s="16" customFormat="1" ht="33.75">
      <c r="B30" s="35" t="s">
        <v>379</v>
      </c>
      <c r="C30" s="53" t="s">
        <v>312</v>
      </c>
      <c r="D30" s="53" t="s">
        <v>258</v>
      </c>
      <c r="E30" s="43">
        <v>2</v>
      </c>
      <c r="I30" s="44" t="s">
        <v>365</v>
      </c>
      <c r="J30" s="45">
        <v>-1</v>
      </c>
    </row>
    <row r="31" spans="2:10" s="16" customFormat="1" ht="78.75">
      <c r="B31" s="35" t="s">
        <v>380</v>
      </c>
      <c r="C31" s="53" t="s">
        <v>313</v>
      </c>
      <c r="D31" s="53" t="s">
        <v>258</v>
      </c>
      <c r="E31" s="43">
        <v>2</v>
      </c>
      <c r="I31" s="44" t="s">
        <v>383</v>
      </c>
      <c r="J31" s="45">
        <v>2</v>
      </c>
    </row>
    <row r="32" spans="2:10" s="16" customFormat="1" ht="23.25" thickBot="1">
      <c r="B32" s="35" t="s">
        <v>381</v>
      </c>
      <c r="C32" s="53" t="s">
        <v>375</v>
      </c>
      <c r="D32" s="53" t="s">
        <v>258</v>
      </c>
      <c r="E32" s="43">
        <v>2</v>
      </c>
      <c r="I32" s="56" t="s">
        <v>258</v>
      </c>
      <c r="J32" s="58">
        <v>-1</v>
      </c>
    </row>
    <row r="33" spans="2:10" s="16" customFormat="1" ht="22.5">
      <c r="B33" s="35" t="s">
        <v>384</v>
      </c>
      <c r="C33" s="53" t="s">
        <v>366</v>
      </c>
      <c r="D33" s="53" t="s">
        <v>365</v>
      </c>
      <c r="E33" s="43">
        <v>2</v>
      </c>
      <c r="I33" s="1"/>
      <c r="J33" s="1"/>
    </row>
    <row r="34" spans="2:10" s="16" customFormat="1" ht="22.5">
      <c r="B34" s="35" t="s">
        <v>385</v>
      </c>
      <c r="C34" s="53" t="s">
        <v>367</v>
      </c>
      <c r="D34" s="53" t="s">
        <v>365</v>
      </c>
      <c r="E34" s="43">
        <v>2</v>
      </c>
      <c r="I34" s="1"/>
      <c r="J34" s="1"/>
    </row>
    <row r="35" spans="2:10" s="16" customFormat="1" ht="22.5">
      <c r="B35" s="35" t="s">
        <v>386</v>
      </c>
      <c r="C35" s="53" t="s">
        <v>368</v>
      </c>
      <c r="D35" s="53" t="s">
        <v>365</v>
      </c>
      <c r="E35" s="43">
        <v>2</v>
      </c>
      <c r="I35" s="1"/>
      <c r="J35" s="1"/>
    </row>
    <row r="36" spans="2:5" s="16" customFormat="1" ht="22.5">
      <c r="B36" s="35" t="s">
        <v>464</v>
      </c>
      <c r="C36" s="53" t="s">
        <v>465</v>
      </c>
      <c r="D36" s="53" t="s">
        <v>323</v>
      </c>
      <c r="E36" s="43">
        <v>1</v>
      </c>
    </row>
    <row r="37" spans="2:5" ht="11.25">
      <c r="B37" s="35" t="s">
        <v>267</v>
      </c>
      <c r="C37" s="53" t="s">
        <v>274</v>
      </c>
      <c r="D37" s="53" t="s">
        <v>258</v>
      </c>
      <c r="E37" s="43">
        <v>1</v>
      </c>
    </row>
    <row r="38" spans="2:5" ht="11.25">
      <c r="B38" s="35" t="s">
        <v>268</v>
      </c>
      <c r="C38" s="53" t="s">
        <v>275</v>
      </c>
      <c r="D38" s="53" t="s">
        <v>258</v>
      </c>
      <c r="E38" s="43">
        <v>1</v>
      </c>
    </row>
    <row r="39" spans="2:11" ht="11.25">
      <c r="B39" s="35" t="s">
        <v>278</v>
      </c>
      <c r="C39" s="53" t="s">
        <v>276</v>
      </c>
      <c r="D39" s="53" t="s">
        <v>258</v>
      </c>
      <c r="E39" s="43">
        <v>1</v>
      </c>
      <c r="K39" s="16"/>
    </row>
    <row r="40" spans="2:31" ht="12" thickBot="1">
      <c r="B40" s="39" t="s">
        <v>279</v>
      </c>
      <c r="C40" s="55" t="s">
        <v>277</v>
      </c>
      <c r="D40" s="55" t="s">
        <v>258</v>
      </c>
      <c r="E40" s="46">
        <v>1</v>
      </c>
      <c r="L40" s="388"/>
      <c r="M40" s="20"/>
      <c r="N40" s="20"/>
      <c r="O40" s="20"/>
      <c r="P40" s="20"/>
      <c r="Q40" s="20"/>
      <c r="R40" s="21"/>
      <c r="S40" s="21"/>
      <c r="T40" s="21"/>
      <c r="U40" s="21"/>
      <c r="V40" s="21"/>
      <c r="W40" s="21"/>
      <c r="X40" s="21"/>
      <c r="Y40" s="21"/>
      <c r="Z40" s="21"/>
      <c r="AA40" s="21"/>
      <c r="AB40" s="21"/>
      <c r="AC40" s="21"/>
      <c r="AD40" s="21"/>
      <c r="AE40" s="21"/>
    </row>
    <row r="41" spans="2:31" s="16" customFormat="1" ht="12" thickBot="1">
      <c r="B41" s="50"/>
      <c r="C41" s="153"/>
      <c r="D41" s="153"/>
      <c r="E41" s="154"/>
      <c r="I41" s="1"/>
      <c r="J41" s="1"/>
      <c r="K41" s="1"/>
      <c r="L41" s="388"/>
      <c r="M41" s="20"/>
      <c r="N41" s="20"/>
      <c r="O41" s="20"/>
      <c r="P41" s="20"/>
      <c r="Q41" s="20"/>
      <c r="R41" s="21"/>
      <c r="S41" s="21"/>
      <c r="T41" s="21"/>
      <c r="U41" s="21"/>
      <c r="V41" s="21"/>
      <c r="W41" s="21"/>
      <c r="X41" s="21"/>
      <c r="Y41" s="21"/>
      <c r="Z41" s="21"/>
      <c r="AA41" s="21"/>
      <c r="AB41" s="21"/>
      <c r="AC41" s="21"/>
      <c r="AD41" s="21"/>
      <c r="AE41" s="21"/>
    </row>
    <row r="42" spans="12:31" ht="11.25">
      <c r="L42" s="388"/>
      <c r="M42" s="20"/>
      <c r="N42" s="20"/>
      <c r="O42" s="20"/>
      <c r="P42" s="20"/>
      <c r="Q42" s="20"/>
      <c r="R42" s="26"/>
      <c r="S42" s="19"/>
      <c r="T42" s="19"/>
      <c r="U42" s="19"/>
      <c r="V42" s="27"/>
      <c r="W42" s="27"/>
      <c r="X42" s="19"/>
      <c r="Y42" s="19"/>
      <c r="Z42" s="19"/>
      <c r="AA42" s="19"/>
      <c r="AB42" s="19"/>
      <c r="AC42" s="19"/>
      <c r="AD42" s="19"/>
      <c r="AE42" s="19"/>
    </row>
    <row r="43" spans="7:29" ht="11.25">
      <c r="G43" s="18"/>
      <c r="H43" s="388"/>
      <c r="K43" s="20"/>
      <c r="L43" s="20"/>
      <c r="M43" s="20"/>
      <c r="N43" s="20"/>
      <c r="O43" s="20"/>
      <c r="P43" s="21"/>
      <c r="Q43" s="21"/>
      <c r="R43" s="21"/>
      <c r="S43" s="21"/>
      <c r="T43" s="21"/>
      <c r="U43" s="21"/>
      <c r="V43" s="21"/>
      <c r="W43" s="21"/>
      <c r="X43" s="21"/>
      <c r="Y43" s="21"/>
      <c r="Z43" s="21"/>
      <c r="AA43" s="21"/>
      <c r="AB43" s="21"/>
      <c r="AC43" s="21"/>
    </row>
    <row r="44" spans="7:29" ht="11.25">
      <c r="G44" s="22"/>
      <c r="H44" s="388"/>
      <c r="I44" s="16"/>
      <c r="J44" s="16"/>
      <c r="K44" s="23"/>
      <c r="L44" s="23"/>
      <c r="M44" s="23"/>
      <c r="N44" s="23"/>
      <c r="O44" s="23"/>
      <c r="P44" s="24"/>
      <c r="Q44" s="24"/>
      <c r="R44" s="24"/>
      <c r="S44" s="24"/>
      <c r="T44" s="24"/>
      <c r="U44" s="24"/>
      <c r="V44" s="24"/>
      <c r="W44" s="24"/>
      <c r="X44" s="24"/>
      <c r="Y44" s="24"/>
      <c r="Z44" s="24"/>
      <c r="AA44" s="24"/>
      <c r="AB44" s="24"/>
      <c r="AC44" s="24"/>
    </row>
    <row r="45" spans="7:29" ht="11.25">
      <c r="G45" s="22"/>
      <c r="H45" s="388"/>
      <c r="I45" s="16"/>
      <c r="J45" s="16"/>
      <c r="K45" s="23"/>
      <c r="L45" s="23"/>
      <c r="M45" s="23"/>
      <c r="N45" s="23"/>
      <c r="O45" s="23"/>
      <c r="P45" s="24"/>
      <c r="Q45" s="24"/>
      <c r="R45" s="24"/>
      <c r="S45" s="24"/>
      <c r="T45" s="24"/>
      <c r="U45" s="24"/>
      <c r="V45" s="24"/>
      <c r="W45" s="24"/>
      <c r="X45" s="24"/>
      <c r="Y45" s="24"/>
      <c r="Z45" s="24"/>
      <c r="AA45" s="24"/>
      <c r="AB45" s="24"/>
      <c r="AC45" s="24"/>
    </row>
    <row r="46" spans="7:29" ht="11.25">
      <c r="G46" s="25"/>
      <c r="H46" s="388"/>
      <c r="I46" s="16"/>
      <c r="J46" s="16"/>
      <c r="K46" s="20"/>
      <c r="L46" s="20"/>
      <c r="M46" s="20"/>
      <c r="N46" s="20"/>
      <c r="O46" s="20"/>
      <c r="P46" s="26"/>
      <c r="Q46" s="19"/>
      <c r="R46" s="19"/>
      <c r="S46" s="19"/>
      <c r="T46" s="27"/>
      <c r="U46" s="27"/>
      <c r="V46" s="19"/>
      <c r="W46" s="19"/>
      <c r="X46" s="19"/>
      <c r="Y46" s="19"/>
      <c r="Z46" s="19"/>
      <c r="AA46" s="19"/>
      <c r="AB46" s="19"/>
      <c r="AC46" s="19"/>
    </row>
    <row r="47" spans="7:29" ht="11.25">
      <c r="G47" s="389"/>
      <c r="H47" s="389"/>
      <c r="I47" s="16"/>
      <c r="J47" s="16"/>
      <c r="K47" s="19"/>
      <c r="L47" s="19"/>
      <c r="M47" s="19"/>
      <c r="N47" s="19"/>
      <c r="O47" s="19"/>
      <c r="P47" s="21"/>
      <c r="Q47" s="21"/>
      <c r="R47" s="21"/>
      <c r="S47" s="21"/>
      <c r="T47" s="21"/>
      <c r="U47" s="21"/>
      <c r="V47" s="21"/>
      <c r="W47" s="21"/>
      <c r="X47" s="21"/>
      <c r="Y47" s="21"/>
      <c r="Z47" s="21"/>
      <c r="AA47" s="21"/>
      <c r="AB47" s="21"/>
      <c r="AC47" s="21"/>
    </row>
    <row r="48" spans="7:29" ht="11.25">
      <c r="G48" s="18"/>
      <c r="H48" s="28"/>
      <c r="I48" s="16"/>
      <c r="J48" s="16"/>
      <c r="K48" s="20"/>
      <c r="L48" s="20"/>
      <c r="M48" s="20"/>
      <c r="N48" s="20"/>
      <c r="O48" s="20"/>
      <c r="P48" s="21"/>
      <c r="Q48" s="21"/>
      <c r="R48" s="21"/>
      <c r="S48" s="21"/>
      <c r="T48" s="21"/>
      <c r="U48" s="21"/>
      <c r="V48" s="21"/>
      <c r="W48" s="21"/>
      <c r="X48" s="21"/>
      <c r="Y48" s="21"/>
      <c r="Z48" s="21"/>
      <c r="AA48" s="21"/>
      <c r="AB48" s="21"/>
      <c r="AC48" s="21"/>
    </row>
    <row r="49" spans="7:29" ht="11.25">
      <c r="G49" s="22"/>
      <c r="H49" s="28"/>
      <c r="I49" s="16"/>
      <c r="J49" s="16"/>
      <c r="K49" s="23"/>
      <c r="L49" s="23"/>
      <c r="M49" s="23"/>
      <c r="N49" s="23"/>
      <c r="O49" s="23"/>
      <c r="P49" s="24"/>
      <c r="Q49" s="24"/>
      <c r="R49" s="24"/>
      <c r="S49" s="24"/>
      <c r="T49" s="24"/>
      <c r="U49" s="24"/>
      <c r="V49" s="24"/>
      <c r="W49" s="24"/>
      <c r="X49" s="24"/>
      <c r="Y49" s="24"/>
      <c r="Z49" s="24"/>
      <c r="AA49" s="24"/>
      <c r="AB49" s="24"/>
      <c r="AC49" s="24"/>
    </row>
    <row r="50" spans="7:29" ht="11.25">
      <c r="G50" s="22"/>
      <c r="H50" s="28"/>
      <c r="I50" s="16"/>
      <c r="J50" s="16"/>
      <c r="K50" s="23"/>
      <c r="L50" s="23"/>
      <c r="M50" s="23"/>
      <c r="N50" s="23"/>
      <c r="O50" s="23"/>
      <c r="P50" s="24"/>
      <c r="Q50" s="24"/>
      <c r="R50" s="24"/>
      <c r="S50" s="24"/>
      <c r="T50" s="24"/>
      <c r="U50" s="24"/>
      <c r="V50" s="24"/>
      <c r="W50" s="24"/>
      <c r="X50" s="24"/>
      <c r="Y50" s="24"/>
      <c r="Z50" s="24"/>
      <c r="AA50" s="24"/>
      <c r="AB50" s="24"/>
      <c r="AC50" s="24"/>
    </row>
    <row r="51" spans="7:29" ht="11.25">
      <c r="G51" s="25"/>
      <c r="H51" s="28"/>
      <c r="I51" s="16"/>
      <c r="J51" s="16"/>
      <c r="K51" s="20"/>
      <c r="L51" s="20"/>
      <c r="M51" s="20"/>
      <c r="N51" s="20"/>
      <c r="O51" s="20"/>
      <c r="P51" s="26"/>
      <c r="Q51" s="19"/>
      <c r="R51" s="19"/>
      <c r="S51" s="19"/>
      <c r="T51" s="27"/>
      <c r="U51" s="27"/>
      <c r="V51" s="19"/>
      <c r="W51" s="19"/>
      <c r="X51" s="19"/>
      <c r="Y51" s="19"/>
      <c r="Z51" s="19"/>
      <c r="AA51" s="19"/>
      <c r="AB51" s="19"/>
      <c r="AC51" s="19"/>
    </row>
    <row r="52" spans="7:29" ht="11.25">
      <c r="G52" s="17"/>
      <c r="H52" s="28"/>
      <c r="I52" s="16"/>
      <c r="J52" s="16"/>
      <c r="K52" s="19"/>
      <c r="L52" s="19"/>
      <c r="M52" s="19"/>
      <c r="N52" s="19"/>
      <c r="O52" s="19"/>
      <c r="P52" s="21"/>
      <c r="Q52" s="21"/>
      <c r="R52" s="21"/>
      <c r="S52" s="21"/>
      <c r="T52" s="21"/>
      <c r="U52" s="21"/>
      <c r="V52" s="21"/>
      <c r="W52" s="21"/>
      <c r="X52" s="21"/>
      <c r="Y52" s="21"/>
      <c r="Z52" s="21"/>
      <c r="AA52" s="21"/>
      <c r="AB52" s="21"/>
      <c r="AC52" s="21"/>
    </row>
    <row r="53" spans="7:29" ht="11.25">
      <c r="G53" s="18"/>
      <c r="H53" s="28"/>
      <c r="K53" s="20"/>
      <c r="L53" s="20"/>
      <c r="M53" s="20"/>
      <c r="N53" s="20"/>
      <c r="O53" s="20"/>
      <c r="P53" s="21"/>
      <c r="Q53" s="21"/>
      <c r="R53" s="21"/>
      <c r="S53" s="21"/>
      <c r="T53" s="21"/>
      <c r="U53" s="21"/>
      <c r="V53" s="21"/>
      <c r="W53" s="21"/>
      <c r="X53" s="21"/>
      <c r="Y53" s="21"/>
      <c r="Z53" s="21"/>
      <c r="AA53" s="21"/>
      <c r="AB53" s="21"/>
      <c r="AC53" s="21"/>
    </row>
    <row r="54" spans="7:29" ht="11.25">
      <c r="G54" s="22"/>
      <c r="H54" s="28"/>
      <c r="K54" s="23"/>
      <c r="L54" s="23"/>
      <c r="M54" s="23"/>
      <c r="N54" s="23"/>
      <c r="O54" s="23"/>
      <c r="P54" s="24"/>
      <c r="Q54" s="24"/>
      <c r="R54" s="24"/>
      <c r="S54" s="24"/>
      <c r="T54" s="24"/>
      <c r="U54" s="24"/>
      <c r="V54" s="24"/>
      <c r="W54" s="24"/>
      <c r="X54" s="24"/>
      <c r="Y54" s="24"/>
      <c r="Z54" s="24"/>
      <c r="AA54" s="24"/>
      <c r="AB54" s="24"/>
      <c r="AC54" s="24"/>
    </row>
    <row r="55" spans="7:29" ht="11.25">
      <c r="G55" s="22"/>
      <c r="H55" s="28"/>
      <c r="K55" s="23"/>
      <c r="L55" s="23"/>
      <c r="M55" s="23"/>
      <c r="N55" s="23"/>
      <c r="O55" s="23"/>
      <c r="P55" s="24"/>
      <c r="Q55" s="24"/>
      <c r="R55" s="24"/>
      <c r="S55" s="24"/>
      <c r="T55" s="24"/>
      <c r="U55" s="24"/>
      <c r="V55" s="24"/>
      <c r="W55" s="24"/>
      <c r="X55" s="24"/>
      <c r="Y55" s="24"/>
      <c r="Z55" s="24"/>
      <c r="AA55" s="24"/>
      <c r="AB55" s="24"/>
      <c r="AC55" s="24"/>
    </row>
    <row r="56" spans="7:29" ht="11.25">
      <c r="G56" s="25"/>
      <c r="H56" s="28"/>
      <c r="I56" s="25"/>
      <c r="J56" s="16"/>
      <c r="K56" s="20"/>
      <c r="L56" s="20"/>
      <c r="M56" s="20"/>
      <c r="N56" s="20"/>
      <c r="O56" s="20"/>
      <c r="P56" s="26"/>
      <c r="Q56" s="19"/>
      <c r="R56" s="19"/>
      <c r="S56" s="19"/>
      <c r="T56" s="27"/>
      <c r="U56" s="27"/>
      <c r="V56" s="19"/>
      <c r="W56" s="19"/>
      <c r="X56" s="19"/>
      <c r="Y56" s="19"/>
      <c r="Z56" s="19"/>
      <c r="AA56" s="19"/>
      <c r="AB56" s="19"/>
      <c r="AC56" s="19"/>
    </row>
    <row r="57" spans="7:29" ht="11.25">
      <c r="G57" s="17"/>
      <c r="H57" s="28"/>
      <c r="I57" s="25"/>
      <c r="J57" s="16"/>
      <c r="K57" s="20"/>
      <c r="L57" s="20"/>
      <c r="M57" s="20"/>
      <c r="N57" s="20"/>
      <c r="O57" s="20"/>
      <c r="P57" s="21"/>
      <c r="Q57" s="21"/>
      <c r="R57" s="21"/>
      <c r="S57" s="21"/>
      <c r="T57" s="21"/>
      <c r="U57" s="21"/>
      <c r="V57" s="21"/>
      <c r="W57" s="21"/>
      <c r="X57" s="21"/>
      <c r="Y57" s="21"/>
      <c r="Z57" s="21"/>
      <c r="AA57" s="21"/>
      <c r="AB57" s="21"/>
      <c r="AC57" s="21"/>
    </row>
    <row r="63" ht="11.25">
      <c r="J63" s="16"/>
    </row>
    <row r="64" ht="11.25">
      <c r="I64" s="18"/>
    </row>
    <row r="65" ht="11.25">
      <c r="I65" s="18"/>
    </row>
    <row r="66" ht="11.25">
      <c r="I66" s="25"/>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67" customFormat="1" ht="32.25" customHeight="1" hidden="1">
      <c r="A1" s="66" t="e">
        <f>ID</f>
        <v>#REF!</v>
      </c>
      <c r="B1" s="66"/>
      <c r="C1" s="66"/>
      <c r="D1" s="66"/>
      <c r="E1" s="75"/>
      <c r="F1" s="75"/>
      <c r="G1" s="75"/>
      <c r="H1" s="75"/>
      <c r="I1" s="75"/>
      <c r="J1" s="75"/>
      <c r="K1" s="75"/>
      <c r="O1" s="66"/>
    </row>
    <row r="2" spans="1:3" s="67" customFormat="1" ht="32.25" customHeight="1" hidden="1">
      <c r="A2" s="66"/>
      <c r="B2" s="66"/>
      <c r="C2" s="66"/>
    </row>
    <row r="3" spans="1:15" s="67" customFormat="1" ht="32.25" customHeight="1" hidden="1">
      <c r="A3" s="66"/>
      <c r="B3" s="66"/>
      <c r="C3" s="66"/>
      <c r="D3" s="66"/>
      <c r="E3" s="66"/>
      <c r="F3" s="66"/>
      <c r="G3" s="66"/>
      <c r="H3" s="66"/>
      <c r="I3" s="66"/>
      <c r="J3" s="66"/>
      <c r="K3" s="66"/>
      <c r="O3" s="66"/>
    </row>
    <row r="4" spans="1:16" ht="11.25">
      <c r="A4" s="66"/>
      <c r="B4" s="66"/>
      <c r="C4" s="31"/>
      <c r="D4" s="68"/>
      <c r="E4" s="69"/>
      <c r="F4" s="69"/>
      <c r="G4" s="69"/>
      <c r="H4" s="69"/>
      <c r="I4" s="69"/>
      <c r="J4" s="69"/>
      <c r="K4" s="69"/>
      <c r="L4" s="69"/>
      <c r="M4" s="69"/>
      <c r="N4" s="69"/>
      <c r="O4" s="69"/>
      <c r="P4" s="83" t="str">
        <f>FORMID</f>
        <v>WARM.OPENINFO.TARIF.4.178</v>
      </c>
    </row>
    <row r="5" spans="1:16" ht="11.25">
      <c r="A5" s="66"/>
      <c r="B5" s="66"/>
      <c r="C5" s="31"/>
      <c r="D5" s="70"/>
      <c r="E5" s="9"/>
      <c r="F5" s="9"/>
      <c r="G5" s="9"/>
      <c r="H5" s="9"/>
      <c r="I5" s="9"/>
      <c r="J5" s="9"/>
      <c r="K5" s="9"/>
      <c r="L5" s="9"/>
      <c r="M5" s="9"/>
      <c r="N5" s="9"/>
      <c r="O5" s="9"/>
      <c r="P5" s="98" t="s">
        <v>496</v>
      </c>
    </row>
    <row r="6" spans="1:16" ht="12" thickBot="1">
      <c r="A6" s="66"/>
      <c r="B6" s="66"/>
      <c r="C6" s="31"/>
      <c r="D6" s="70"/>
      <c r="E6" s="9"/>
      <c r="F6" s="9"/>
      <c r="G6" s="9"/>
      <c r="H6" s="9"/>
      <c r="I6" s="9"/>
      <c r="J6" s="9"/>
      <c r="K6" s="9"/>
      <c r="L6" s="9"/>
      <c r="M6" s="9"/>
      <c r="N6" s="9"/>
      <c r="O6" s="9"/>
      <c r="P6" s="71"/>
    </row>
    <row r="7" spans="1:21" s="81" customFormat="1" ht="15" customHeight="1">
      <c r="A7" s="77"/>
      <c r="B7" s="77"/>
      <c r="C7" s="78"/>
      <c r="D7" s="79"/>
      <c r="E7" s="404" t="s">
        <v>285</v>
      </c>
      <c r="F7" s="405"/>
      <c r="G7" s="405"/>
      <c r="H7" s="405"/>
      <c r="I7" s="405"/>
      <c r="J7" s="405"/>
      <c r="K7" s="405"/>
      <c r="L7" s="405"/>
      <c r="M7" s="405"/>
      <c r="N7" s="405"/>
      <c r="O7" s="406"/>
      <c r="P7" s="80"/>
      <c r="R7" s="82"/>
      <c r="S7" s="82"/>
      <c r="T7" s="82"/>
      <c r="U7" s="82"/>
    </row>
    <row r="8" spans="1:21" s="81" customFormat="1" ht="15" customHeight="1">
      <c r="A8" s="77"/>
      <c r="B8" s="77"/>
      <c r="C8" s="78"/>
      <c r="D8" s="79"/>
      <c r="E8" s="407" t="s">
        <v>312</v>
      </c>
      <c r="F8" s="408"/>
      <c r="G8" s="408"/>
      <c r="H8" s="408"/>
      <c r="I8" s="408"/>
      <c r="J8" s="408"/>
      <c r="K8" s="408"/>
      <c r="L8" s="408"/>
      <c r="M8" s="408"/>
      <c r="N8" s="408"/>
      <c r="O8" s="409"/>
      <c r="P8" s="80"/>
      <c r="R8" s="82"/>
      <c r="S8" s="82"/>
      <c r="T8" s="82"/>
      <c r="U8" s="82"/>
    </row>
    <row r="9" spans="1:21" s="81" customFormat="1" ht="15" customHeight="1">
      <c r="A9" s="77"/>
      <c r="B9" s="77"/>
      <c r="C9" s="78"/>
      <c r="D9" s="79"/>
      <c r="E9" s="417" t="e">
        <f>COMPANY</f>
        <v>#REF!</v>
      </c>
      <c r="F9" s="418"/>
      <c r="G9" s="418"/>
      <c r="H9" s="418"/>
      <c r="I9" s="418"/>
      <c r="J9" s="418"/>
      <c r="K9" s="418"/>
      <c r="L9" s="418"/>
      <c r="M9" s="418"/>
      <c r="N9" s="418"/>
      <c r="O9" s="419"/>
      <c r="P9" s="80"/>
      <c r="R9" s="82"/>
      <c r="S9" s="82"/>
      <c r="T9" s="82"/>
      <c r="U9" s="82"/>
    </row>
    <row r="10" spans="1:21" ht="15" customHeight="1" thickBot="1">
      <c r="A10" s="66"/>
      <c r="B10" s="66"/>
      <c r="C10" s="31"/>
      <c r="D10" s="70"/>
      <c r="E10" s="410" t="e">
        <f>"на "&amp;Period_name_4</f>
        <v>#REF!</v>
      </c>
      <c r="F10" s="411"/>
      <c r="G10" s="411"/>
      <c r="H10" s="411"/>
      <c r="I10" s="411"/>
      <c r="J10" s="411"/>
      <c r="K10" s="411"/>
      <c r="L10" s="411"/>
      <c r="M10" s="411"/>
      <c r="N10" s="411"/>
      <c r="O10" s="412"/>
      <c r="P10" s="71"/>
      <c r="R10" s="76"/>
      <c r="S10" s="76"/>
      <c r="T10" s="76"/>
      <c r="U10" s="76"/>
    </row>
    <row r="11" spans="1:21" ht="12" thickBot="1">
      <c r="A11" s="66"/>
      <c r="B11" s="66"/>
      <c r="C11" s="31"/>
      <c r="D11" s="70"/>
      <c r="E11" s="9"/>
      <c r="F11" s="9"/>
      <c r="G11" s="9"/>
      <c r="H11" s="9"/>
      <c r="I11" s="9"/>
      <c r="J11" s="9"/>
      <c r="K11" s="9"/>
      <c r="L11" s="9"/>
      <c r="M11" s="9"/>
      <c r="N11" s="9"/>
      <c r="O11" s="9"/>
      <c r="P11" s="71"/>
      <c r="R11" s="76"/>
      <c r="S11" s="76"/>
      <c r="T11" s="76"/>
      <c r="U11" s="76"/>
    </row>
    <row r="12" spans="1:21" ht="51" customHeight="1">
      <c r="A12" s="66"/>
      <c r="B12" s="66"/>
      <c r="C12" s="31"/>
      <c r="D12" s="70"/>
      <c r="E12" s="413" t="s">
        <v>461</v>
      </c>
      <c r="F12" s="400"/>
      <c r="G12" s="420" t="s">
        <v>344</v>
      </c>
      <c r="H12" s="433" t="s">
        <v>295</v>
      </c>
      <c r="I12" s="434"/>
      <c r="J12" s="391" t="s">
        <v>290</v>
      </c>
      <c r="K12" s="435" t="s">
        <v>291</v>
      </c>
      <c r="L12" s="436"/>
      <c r="M12" s="400" t="s">
        <v>292</v>
      </c>
      <c r="N12" s="400" t="s">
        <v>293</v>
      </c>
      <c r="O12" s="394" t="s">
        <v>294</v>
      </c>
      <c r="P12" s="71"/>
      <c r="Q12" s="103"/>
      <c r="R12" s="76"/>
      <c r="S12" s="76"/>
      <c r="T12" s="76"/>
      <c r="U12" s="76"/>
    </row>
    <row r="13" spans="1:21" ht="45">
      <c r="A13" s="66"/>
      <c r="B13" s="66"/>
      <c r="C13" s="31"/>
      <c r="D13" s="70"/>
      <c r="E13" s="414"/>
      <c r="F13" s="401"/>
      <c r="G13" s="432"/>
      <c r="H13" s="91" t="s">
        <v>345</v>
      </c>
      <c r="I13" s="91" t="s">
        <v>346</v>
      </c>
      <c r="J13" s="392"/>
      <c r="K13" s="437" t="s">
        <v>296</v>
      </c>
      <c r="L13" s="437" t="s">
        <v>297</v>
      </c>
      <c r="M13" s="401"/>
      <c r="N13" s="401"/>
      <c r="O13" s="395"/>
      <c r="P13" s="71"/>
      <c r="R13" s="76"/>
      <c r="S13" s="76"/>
      <c r="T13" s="76"/>
      <c r="U13" s="76"/>
    </row>
    <row r="14" spans="1:21" ht="27.75" customHeight="1" thickBot="1">
      <c r="A14" s="66"/>
      <c r="B14" s="66"/>
      <c r="C14" s="31"/>
      <c r="D14" s="70"/>
      <c r="E14" s="415"/>
      <c r="F14" s="402"/>
      <c r="G14" s="93" t="s">
        <v>343</v>
      </c>
      <c r="H14" s="93" t="s">
        <v>343</v>
      </c>
      <c r="I14" s="93" t="s">
        <v>320</v>
      </c>
      <c r="J14" s="393"/>
      <c r="K14" s="393"/>
      <c r="L14" s="393"/>
      <c r="M14" s="402"/>
      <c r="N14" s="402"/>
      <c r="O14" s="396"/>
      <c r="P14" s="71"/>
      <c r="R14" s="76"/>
      <c r="S14" s="76"/>
      <c r="T14" s="76"/>
      <c r="U14" s="76"/>
    </row>
    <row r="15" spans="1:21" ht="12" thickBot="1">
      <c r="A15" s="66"/>
      <c r="B15" s="66"/>
      <c r="C15" s="31"/>
      <c r="D15" s="70"/>
      <c r="E15" s="87">
        <v>1</v>
      </c>
      <c r="F15" s="88">
        <v>2</v>
      </c>
      <c r="G15" s="88">
        <v>3</v>
      </c>
      <c r="H15" s="88">
        <v>4</v>
      </c>
      <c r="I15" s="88">
        <v>5</v>
      </c>
      <c r="J15" s="88">
        <v>6</v>
      </c>
      <c r="K15" s="88">
        <v>7</v>
      </c>
      <c r="L15" s="89">
        <v>8</v>
      </c>
      <c r="M15" s="89">
        <v>9</v>
      </c>
      <c r="N15" s="89">
        <v>10</v>
      </c>
      <c r="O15" s="90">
        <v>11</v>
      </c>
      <c r="P15" s="71"/>
      <c r="R15" s="76"/>
      <c r="S15" s="76"/>
      <c r="T15" s="76"/>
      <c r="U15" s="76"/>
    </row>
    <row r="16" spans="1:21" ht="12" thickBot="1">
      <c r="A16" s="75" t="s">
        <v>283</v>
      </c>
      <c r="B16" s="66"/>
      <c r="C16" s="31"/>
      <c r="D16" s="70"/>
      <c r="E16" s="9"/>
      <c r="F16" s="9"/>
      <c r="G16" s="9"/>
      <c r="H16" s="9"/>
      <c r="I16" s="9"/>
      <c r="J16" s="9"/>
      <c r="K16" s="9"/>
      <c r="L16" s="9"/>
      <c r="M16" s="9"/>
      <c r="N16" s="9"/>
      <c r="O16" s="9"/>
      <c r="P16" s="71"/>
      <c r="R16" s="76"/>
      <c r="S16" s="76"/>
      <c r="T16" s="76"/>
      <c r="U16" s="76"/>
    </row>
    <row r="17" spans="1:21" ht="22.5">
      <c r="A17" s="66"/>
      <c r="B17" s="66"/>
      <c r="C17" s="31"/>
      <c r="D17" s="70"/>
      <c r="E17" s="438" t="s">
        <v>298</v>
      </c>
      <c r="F17" s="95" t="s">
        <v>299</v>
      </c>
      <c r="G17" s="101"/>
      <c r="H17" s="101"/>
      <c r="I17" s="101"/>
      <c r="J17" s="156" t="s">
        <v>356</v>
      </c>
      <c r="K17" s="233"/>
      <c r="L17" s="234"/>
      <c r="M17" s="233"/>
      <c r="N17" s="233"/>
      <c r="O17" s="128"/>
      <c r="P17" s="71"/>
      <c r="R17" s="76"/>
      <c r="S17" s="76"/>
      <c r="T17" s="76"/>
      <c r="U17" s="76"/>
    </row>
    <row r="18" spans="1:21" ht="78.75">
      <c r="A18" s="66"/>
      <c r="B18" s="66"/>
      <c r="C18" s="31"/>
      <c r="D18" s="70"/>
      <c r="E18" s="439"/>
      <c r="F18" s="94" t="s">
        <v>300</v>
      </c>
      <c r="G18" s="99"/>
      <c r="H18" s="99"/>
      <c r="I18" s="99"/>
      <c r="J18" s="157" t="s">
        <v>356</v>
      </c>
      <c r="K18" s="108"/>
      <c r="L18" s="127"/>
      <c r="M18" s="108"/>
      <c r="N18" s="108"/>
      <c r="O18" s="129"/>
      <c r="P18" s="71"/>
      <c r="R18" s="76"/>
      <c r="S18" s="76"/>
      <c r="T18" s="76"/>
      <c r="U18" s="76"/>
    </row>
    <row r="19" spans="1:23" ht="67.5">
      <c r="A19" s="66"/>
      <c r="B19" s="66"/>
      <c r="C19" s="31"/>
      <c r="D19" s="70"/>
      <c r="E19" s="439"/>
      <c r="F19" s="94" t="s">
        <v>302</v>
      </c>
      <c r="G19" s="99"/>
      <c r="H19" s="99"/>
      <c r="I19" s="99"/>
      <c r="J19" s="157" t="s">
        <v>356</v>
      </c>
      <c r="K19" s="108"/>
      <c r="L19" s="127"/>
      <c r="M19" s="108"/>
      <c r="N19" s="108"/>
      <c r="O19" s="129"/>
      <c r="P19" s="71"/>
      <c r="R19" s="76"/>
      <c r="S19" s="76"/>
      <c r="T19" s="76"/>
      <c r="U19" s="76"/>
      <c r="W19" s="9"/>
    </row>
    <row r="20" spans="1:21" ht="22.5">
      <c r="A20" s="66"/>
      <c r="B20" s="66"/>
      <c r="C20" s="31"/>
      <c r="D20" s="70"/>
      <c r="E20" s="439" t="s">
        <v>311</v>
      </c>
      <c r="F20" s="94" t="s">
        <v>299</v>
      </c>
      <c r="G20" s="99"/>
      <c r="H20" s="99"/>
      <c r="I20" s="99"/>
      <c r="J20" s="157" t="s">
        <v>356</v>
      </c>
      <c r="K20" s="108"/>
      <c r="L20" s="127"/>
      <c r="M20" s="108"/>
      <c r="N20" s="108"/>
      <c r="O20" s="129"/>
      <c r="P20" s="71"/>
      <c r="R20" s="76"/>
      <c r="S20" s="76"/>
      <c r="T20" s="76"/>
      <c r="U20" s="76"/>
    </row>
    <row r="21" spans="1:21" ht="78.75">
      <c r="A21" s="66"/>
      <c r="B21" s="66"/>
      <c r="C21" s="31"/>
      <c r="D21" s="70"/>
      <c r="E21" s="439"/>
      <c r="F21" s="94" t="s">
        <v>300</v>
      </c>
      <c r="G21" s="99"/>
      <c r="H21" s="99"/>
      <c r="I21" s="99"/>
      <c r="J21" s="157" t="s">
        <v>356</v>
      </c>
      <c r="K21" s="108"/>
      <c r="L21" s="127"/>
      <c r="M21" s="108"/>
      <c r="N21" s="108"/>
      <c r="O21" s="129"/>
      <c r="P21" s="71"/>
      <c r="R21" s="76"/>
      <c r="S21" s="76"/>
      <c r="T21" s="76"/>
      <c r="U21" s="76"/>
    </row>
    <row r="22" spans="1:21" ht="67.5">
      <c r="A22" s="66"/>
      <c r="B22" s="66"/>
      <c r="C22" s="31"/>
      <c r="D22" s="70"/>
      <c r="E22" s="440"/>
      <c r="F22" s="205" t="s">
        <v>302</v>
      </c>
      <c r="G22" s="200"/>
      <c r="H22" s="200"/>
      <c r="I22" s="200"/>
      <c r="J22" s="202" t="s">
        <v>356</v>
      </c>
      <c r="K22" s="108"/>
      <c r="L22" s="127"/>
      <c r="M22" s="108"/>
      <c r="N22" s="108"/>
      <c r="O22" s="207"/>
      <c r="P22" s="71"/>
      <c r="R22" s="76"/>
      <c r="S22" s="76"/>
      <c r="T22" s="76"/>
      <c r="U22" s="76"/>
    </row>
    <row r="23" spans="1:21" ht="22.5" hidden="1">
      <c r="A23" s="66"/>
      <c r="B23" s="118">
        <f>ROW(B26)-ROW()</f>
        <v>3</v>
      </c>
      <c r="C23" s="230" t="s">
        <v>423</v>
      </c>
      <c r="D23" s="70"/>
      <c r="E23" s="441"/>
      <c r="F23" s="94" t="s">
        <v>299</v>
      </c>
      <c r="G23" s="99"/>
      <c r="H23" s="99"/>
      <c r="I23" s="99"/>
      <c r="J23" s="157" t="s">
        <v>356</v>
      </c>
      <c r="K23" s="108"/>
      <c r="L23" s="127"/>
      <c r="M23" s="108"/>
      <c r="N23" s="108"/>
      <c r="O23" s="129"/>
      <c r="P23" s="71"/>
      <c r="R23" s="76"/>
      <c r="S23" s="76"/>
      <c r="T23" s="76"/>
      <c r="U23" s="76"/>
    </row>
    <row r="24" spans="1:21" ht="78.75" hidden="1">
      <c r="A24" s="66"/>
      <c r="B24" s="66"/>
      <c r="C24" s="31"/>
      <c r="D24" s="70"/>
      <c r="E24" s="441"/>
      <c r="F24" s="94" t="s">
        <v>300</v>
      </c>
      <c r="G24" s="99"/>
      <c r="H24" s="99"/>
      <c r="I24" s="99"/>
      <c r="J24" s="157" t="s">
        <v>356</v>
      </c>
      <c r="K24" s="108"/>
      <c r="L24" s="127"/>
      <c r="M24" s="108"/>
      <c r="N24" s="108"/>
      <c r="O24" s="129"/>
      <c r="P24" s="71"/>
      <c r="R24" s="76"/>
      <c r="S24" s="76"/>
      <c r="T24" s="76"/>
      <c r="U24" s="76"/>
    </row>
    <row r="25" spans="1:21" ht="67.5" hidden="1">
      <c r="A25" s="66"/>
      <c r="B25" s="66"/>
      <c r="C25" s="31"/>
      <c r="D25" s="70"/>
      <c r="E25" s="441"/>
      <c r="F25" s="94" t="s">
        <v>302</v>
      </c>
      <c r="G25" s="99"/>
      <c r="H25" s="99"/>
      <c r="I25" s="99"/>
      <c r="J25" s="157" t="s">
        <v>356</v>
      </c>
      <c r="K25" s="108"/>
      <c r="L25" s="127"/>
      <c r="M25" s="108"/>
      <c r="N25" s="108"/>
      <c r="O25" s="129"/>
      <c r="P25" s="71"/>
      <c r="R25" s="76"/>
      <c r="S25" s="76"/>
      <c r="T25" s="76"/>
      <c r="U25" s="76"/>
    </row>
    <row r="26" spans="1:16" ht="12.75" customHeight="1" thickBot="1">
      <c r="A26" s="118">
        <f>ROW()-ROW(A23)</f>
        <v>3</v>
      </c>
      <c r="B26" s="118">
        <v>0</v>
      </c>
      <c r="C26" s="84"/>
      <c r="D26" s="125"/>
      <c r="E26" s="148"/>
      <c r="F26" s="208" t="s">
        <v>284</v>
      </c>
      <c r="G26" s="208"/>
      <c r="H26" s="208"/>
      <c r="I26" s="208"/>
      <c r="J26" s="208"/>
      <c r="K26" s="208"/>
      <c r="L26" s="208"/>
      <c r="M26" s="208"/>
      <c r="N26" s="208"/>
      <c r="O26" s="209"/>
      <c r="P26" s="71"/>
    </row>
    <row r="27" spans="1:21" ht="11.25">
      <c r="A27" s="75" t="s">
        <v>282</v>
      </c>
      <c r="B27" s="66"/>
      <c r="C27" s="31"/>
      <c r="D27" s="70"/>
      <c r="E27" s="84"/>
      <c r="F27" s="84"/>
      <c r="G27" s="84"/>
      <c r="H27" s="84"/>
      <c r="I27" s="84"/>
      <c r="J27" s="84"/>
      <c r="K27" s="84"/>
      <c r="L27" s="85"/>
      <c r="M27" s="85"/>
      <c r="N27" s="85"/>
      <c r="O27" s="85"/>
      <c r="P27" s="71"/>
      <c r="R27" s="76"/>
      <c r="S27" s="76"/>
      <c r="T27" s="76"/>
      <c r="U27" s="76"/>
    </row>
    <row r="28" spans="1:21" ht="11.25">
      <c r="A28" s="75"/>
      <c r="B28" s="66"/>
      <c r="C28" s="31"/>
      <c r="D28" s="70"/>
      <c r="E28" s="427" t="e">
        <f>IF(#REF!="","",#REF!)</f>
        <v>#REF!</v>
      </c>
      <c r="F28" s="427"/>
      <c r="G28" s="427"/>
      <c r="H28" s="427"/>
      <c r="I28" s="427"/>
      <c r="J28" s="427"/>
      <c r="K28" s="427"/>
      <c r="L28" s="427"/>
      <c r="M28" s="427"/>
      <c r="N28" s="427"/>
      <c r="O28" s="427"/>
      <c r="P28" s="71"/>
      <c r="R28" s="76"/>
      <c r="S28" s="76"/>
      <c r="T28" s="76"/>
      <c r="U28" s="76"/>
    </row>
    <row r="29" spans="1:21" ht="11.25">
      <c r="A29" s="75"/>
      <c r="B29" s="66"/>
      <c r="C29" s="31"/>
      <c r="D29" s="70"/>
      <c r="E29" s="180"/>
      <c r="F29" s="180"/>
      <c r="G29" s="180"/>
      <c r="H29" s="180"/>
      <c r="I29" s="180"/>
      <c r="J29" s="180"/>
      <c r="K29" s="180"/>
      <c r="L29" s="180"/>
      <c r="M29" s="180"/>
      <c r="N29" s="180"/>
      <c r="O29" s="180"/>
      <c r="P29" s="71"/>
      <c r="R29" s="76"/>
      <c r="S29" s="76"/>
      <c r="T29" s="76"/>
      <c r="U29" s="76"/>
    </row>
    <row r="30" spans="1:21" ht="25.5" customHeight="1">
      <c r="A30" s="66"/>
      <c r="B30" s="66"/>
      <c r="C30" s="31"/>
      <c r="D30" s="70"/>
      <c r="E30" s="86" t="s">
        <v>306</v>
      </c>
      <c r="F30" s="403" t="s">
        <v>307</v>
      </c>
      <c r="G30" s="403"/>
      <c r="H30" s="403"/>
      <c r="I30" s="403"/>
      <c r="J30" s="403"/>
      <c r="K30" s="403"/>
      <c r="L30" s="403"/>
      <c r="M30" s="403"/>
      <c r="N30" s="403"/>
      <c r="O30" s="403"/>
      <c r="P30" s="71"/>
      <c r="R30" s="76"/>
      <c r="S30" s="76"/>
      <c r="T30" s="76"/>
      <c r="U30" s="76"/>
    </row>
    <row r="31" spans="1:16" ht="11.25">
      <c r="A31" s="75"/>
      <c r="B31" s="66"/>
      <c r="C31" s="31"/>
      <c r="D31" s="72"/>
      <c r="E31" s="73"/>
      <c r="F31" s="73"/>
      <c r="G31" s="73"/>
      <c r="H31" s="73"/>
      <c r="I31" s="73"/>
      <c r="J31" s="73"/>
      <c r="K31" s="73"/>
      <c r="L31" s="73"/>
      <c r="M31" s="73"/>
      <c r="N31" s="73"/>
      <c r="O31" s="73"/>
      <c r="P31" s="74"/>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67" customFormat="1" ht="32.25" customHeight="1" hidden="1">
      <c r="A1" s="66" t="e">
        <f>ID</f>
        <v>#REF!</v>
      </c>
      <c r="B1" s="66"/>
      <c r="C1" s="66"/>
      <c r="D1" s="66"/>
      <c r="E1" s="75"/>
      <c r="F1" s="75"/>
      <c r="G1" s="75"/>
      <c r="H1" s="75"/>
      <c r="I1" s="75"/>
      <c r="M1" s="66"/>
    </row>
    <row r="2" spans="1:3" s="67" customFormat="1" ht="32.25" customHeight="1" hidden="1">
      <c r="A2" s="66"/>
      <c r="B2" s="66"/>
      <c r="C2" s="66"/>
    </row>
    <row r="3" spans="1:13" s="67" customFormat="1" ht="32.25" customHeight="1" hidden="1">
      <c r="A3" s="66"/>
      <c r="B3" s="66"/>
      <c r="C3" s="66"/>
      <c r="D3" s="66"/>
      <c r="E3" s="66"/>
      <c r="F3" s="66"/>
      <c r="G3" s="66"/>
      <c r="H3" s="66"/>
      <c r="I3" s="66"/>
      <c r="M3" s="66"/>
    </row>
    <row r="4" spans="1:14" ht="11.25">
      <c r="A4" s="66"/>
      <c r="B4" s="66"/>
      <c r="C4" s="31"/>
      <c r="D4" s="68"/>
      <c r="E4" s="69"/>
      <c r="F4" s="69"/>
      <c r="G4" s="69"/>
      <c r="H4" s="69"/>
      <c r="I4" s="69"/>
      <c r="J4" s="69"/>
      <c r="K4" s="69"/>
      <c r="L4" s="69"/>
      <c r="M4" s="69"/>
      <c r="N4" s="83" t="str">
        <f>FORMID</f>
        <v>WARM.OPENINFO.TARIF.4.178</v>
      </c>
    </row>
    <row r="5" spans="1:14" ht="11.25">
      <c r="A5" s="66"/>
      <c r="B5" s="66"/>
      <c r="C5" s="31"/>
      <c r="D5" s="70"/>
      <c r="E5" s="9"/>
      <c r="F5" s="9"/>
      <c r="G5" s="9"/>
      <c r="H5" s="9"/>
      <c r="I5" s="9"/>
      <c r="J5" s="9"/>
      <c r="K5" s="9"/>
      <c r="L5" s="9"/>
      <c r="M5" s="9"/>
      <c r="N5" s="98" t="s">
        <v>497</v>
      </c>
    </row>
    <row r="6" spans="1:14" ht="12" thickBot="1">
      <c r="A6" s="66"/>
      <c r="B6" s="66"/>
      <c r="C6" s="31"/>
      <c r="D6" s="70"/>
      <c r="E6" s="9"/>
      <c r="F6" s="9"/>
      <c r="G6" s="9"/>
      <c r="H6" s="9"/>
      <c r="I6" s="9"/>
      <c r="J6" s="9"/>
      <c r="K6" s="9"/>
      <c r="L6" s="9"/>
      <c r="M6" s="9"/>
      <c r="N6" s="71"/>
    </row>
    <row r="7" spans="1:19" s="81" customFormat="1" ht="15" customHeight="1">
      <c r="A7" s="77"/>
      <c r="B7" s="77"/>
      <c r="C7" s="78"/>
      <c r="D7" s="79"/>
      <c r="E7" s="404" t="s">
        <v>285</v>
      </c>
      <c r="F7" s="405"/>
      <c r="G7" s="405"/>
      <c r="H7" s="405"/>
      <c r="I7" s="405"/>
      <c r="J7" s="405"/>
      <c r="K7" s="405"/>
      <c r="L7" s="405"/>
      <c r="M7" s="406"/>
      <c r="N7" s="80"/>
      <c r="P7" s="82"/>
      <c r="Q7" s="82"/>
      <c r="R7" s="82"/>
      <c r="S7" s="82"/>
    </row>
    <row r="8" spans="1:19" s="81" customFormat="1" ht="15" customHeight="1">
      <c r="A8" s="77"/>
      <c r="B8" s="77"/>
      <c r="C8" s="78"/>
      <c r="D8" s="79"/>
      <c r="E8" s="407" t="s">
        <v>313</v>
      </c>
      <c r="F8" s="408"/>
      <c r="G8" s="408"/>
      <c r="H8" s="408"/>
      <c r="I8" s="408"/>
      <c r="J8" s="408"/>
      <c r="K8" s="408"/>
      <c r="L8" s="408"/>
      <c r="M8" s="409"/>
      <c r="N8" s="80"/>
      <c r="P8" s="82"/>
      <c r="Q8" s="82"/>
      <c r="R8" s="82"/>
      <c r="S8" s="82"/>
    </row>
    <row r="9" spans="1:19" s="81" customFormat="1" ht="15" customHeight="1">
      <c r="A9" s="77"/>
      <c r="B9" s="77"/>
      <c r="C9" s="78"/>
      <c r="D9" s="79"/>
      <c r="E9" s="407" t="e">
        <f>COMPANY</f>
        <v>#REF!</v>
      </c>
      <c r="F9" s="408"/>
      <c r="G9" s="408"/>
      <c r="H9" s="408"/>
      <c r="I9" s="408"/>
      <c r="J9" s="408"/>
      <c r="K9" s="408"/>
      <c r="L9" s="408"/>
      <c r="M9" s="409"/>
      <c r="N9" s="80"/>
      <c r="P9" s="82"/>
      <c r="Q9" s="82"/>
      <c r="R9" s="82"/>
      <c r="S9" s="82"/>
    </row>
    <row r="10" spans="1:19" ht="15" customHeight="1" thickBot="1">
      <c r="A10" s="66"/>
      <c r="B10" s="66"/>
      <c r="C10" s="31"/>
      <c r="D10" s="70"/>
      <c r="E10" s="410" t="e">
        <f>"на "&amp;Period_name_1</f>
        <v>#REF!</v>
      </c>
      <c r="F10" s="411"/>
      <c r="G10" s="411"/>
      <c r="H10" s="411"/>
      <c r="I10" s="411"/>
      <c r="J10" s="411"/>
      <c r="K10" s="411"/>
      <c r="L10" s="411"/>
      <c r="M10" s="412"/>
      <c r="N10" s="71"/>
      <c r="P10" s="76"/>
      <c r="Q10" s="76"/>
      <c r="R10" s="76"/>
      <c r="S10" s="76"/>
    </row>
    <row r="11" spans="1:19" ht="12" thickBot="1">
      <c r="A11" s="66"/>
      <c r="B11" s="66"/>
      <c r="C11" s="31"/>
      <c r="D11" s="70"/>
      <c r="E11" s="9"/>
      <c r="F11" s="9"/>
      <c r="G11" s="9"/>
      <c r="H11" s="9"/>
      <c r="I11" s="9"/>
      <c r="J11" s="9"/>
      <c r="K11" s="9"/>
      <c r="L11" s="9"/>
      <c r="M11" s="9"/>
      <c r="N11" s="71"/>
      <c r="P11" s="76"/>
      <c r="Q11" s="76"/>
      <c r="R11" s="76"/>
      <c r="S11" s="76"/>
    </row>
    <row r="12" spans="1:19" ht="83.25" customHeight="1">
      <c r="A12" s="66"/>
      <c r="B12" s="66"/>
      <c r="C12" s="31"/>
      <c r="D12" s="70"/>
      <c r="E12" s="413" t="s">
        <v>314</v>
      </c>
      <c r="F12" s="400" t="s">
        <v>315</v>
      </c>
      <c r="G12" s="416" t="s">
        <v>316</v>
      </c>
      <c r="H12" s="416" t="s">
        <v>290</v>
      </c>
      <c r="I12" s="400" t="s">
        <v>291</v>
      </c>
      <c r="J12" s="400"/>
      <c r="K12" s="400" t="s">
        <v>292</v>
      </c>
      <c r="L12" s="400" t="s">
        <v>293</v>
      </c>
      <c r="M12" s="394" t="s">
        <v>294</v>
      </c>
      <c r="N12" s="71"/>
      <c r="O12" s="103"/>
      <c r="P12" s="76"/>
      <c r="Q12" s="76"/>
      <c r="R12" s="76"/>
      <c r="S12" s="76"/>
    </row>
    <row r="13" spans="1:19" ht="23.25" customHeight="1" thickBot="1">
      <c r="A13" s="66"/>
      <c r="B13" s="66"/>
      <c r="C13" s="31"/>
      <c r="D13" s="70"/>
      <c r="E13" s="415"/>
      <c r="F13" s="402"/>
      <c r="G13" s="442"/>
      <c r="H13" s="442"/>
      <c r="I13" s="92" t="s">
        <v>296</v>
      </c>
      <c r="J13" s="92" t="s">
        <v>297</v>
      </c>
      <c r="K13" s="402"/>
      <c r="L13" s="402"/>
      <c r="M13" s="396"/>
      <c r="N13" s="71"/>
      <c r="P13" s="76"/>
      <c r="Q13" s="76"/>
      <c r="R13" s="76"/>
      <c r="S13" s="76"/>
    </row>
    <row r="14" spans="1:19" ht="12" thickBot="1">
      <c r="A14" s="66"/>
      <c r="B14" s="66"/>
      <c r="C14" s="31"/>
      <c r="D14" s="70"/>
      <c r="E14" s="87">
        <v>1</v>
      </c>
      <c r="F14" s="89">
        <v>2</v>
      </c>
      <c r="G14" s="89">
        <v>3</v>
      </c>
      <c r="H14" s="89">
        <v>4</v>
      </c>
      <c r="I14" s="89">
        <v>5</v>
      </c>
      <c r="J14" s="89">
        <v>6</v>
      </c>
      <c r="K14" s="89">
        <v>7</v>
      </c>
      <c r="L14" s="89">
        <v>8</v>
      </c>
      <c r="M14" s="90">
        <v>9</v>
      </c>
      <c r="N14" s="71"/>
      <c r="P14" s="76"/>
      <c r="Q14" s="76"/>
      <c r="R14" s="76"/>
      <c r="S14" s="76"/>
    </row>
    <row r="15" spans="1:19" ht="12" thickBot="1">
      <c r="A15" s="75" t="s">
        <v>283</v>
      </c>
      <c r="B15" s="66"/>
      <c r="C15" s="31"/>
      <c r="D15" s="70"/>
      <c r="E15" s="9"/>
      <c r="F15" s="9"/>
      <c r="G15" s="9"/>
      <c r="H15" s="9"/>
      <c r="I15" s="9"/>
      <c r="J15" s="9"/>
      <c r="K15" s="9"/>
      <c r="L15" s="9"/>
      <c r="M15" s="9"/>
      <c r="N15" s="71"/>
      <c r="P15" s="76"/>
      <c r="Q15" s="76"/>
      <c r="R15" s="76"/>
      <c r="S15" s="76"/>
    </row>
    <row r="16" spans="1:19" ht="66" customHeight="1">
      <c r="A16" s="66"/>
      <c r="B16" s="66"/>
      <c r="C16" s="31"/>
      <c r="D16" s="70"/>
      <c r="E16" s="109" t="s">
        <v>317</v>
      </c>
      <c r="F16" s="95" t="s">
        <v>318</v>
      </c>
      <c r="G16" s="102"/>
      <c r="H16" s="156" t="s">
        <v>356</v>
      </c>
      <c r="I16" s="233"/>
      <c r="J16" s="234"/>
      <c r="K16" s="233"/>
      <c r="L16" s="233"/>
      <c r="M16" s="128"/>
      <c r="N16" s="71"/>
      <c r="P16" s="76"/>
      <c r="Q16" s="76"/>
      <c r="R16" s="76"/>
      <c r="S16" s="76"/>
    </row>
    <row r="17" spans="1:19" ht="66" customHeight="1">
      <c r="A17" s="66"/>
      <c r="B17" s="66"/>
      <c r="C17" s="31"/>
      <c r="D17" s="70"/>
      <c r="E17" s="204" t="s">
        <v>319</v>
      </c>
      <c r="F17" s="205" t="s">
        <v>320</v>
      </c>
      <c r="G17" s="201"/>
      <c r="H17" s="202" t="s">
        <v>356</v>
      </c>
      <c r="I17" s="108"/>
      <c r="J17" s="127"/>
      <c r="K17" s="108"/>
      <c r="L17" s="108"/>
      <c r="M17" s="207"/>
      <c r="N17" s="71"/>
      <c r="P17" s="76"/>
      <c r="Q17" s="76"/>
      <c r="R17" s="76"/>
      <c r="S17" s="76"/>
    </row>
    <row r="18" spans="1:19" ht="66" customHeight="1" hidden="1">
      <c r="A18" s="118"/>
      <c r="B18" s="118">
        <f>ROW(B19)-ROW()</f>
        <v>1</v>
      </c>
      <c r="C18" s="84" t="s">
        <v>423</v>
      </c>
      <c r="D18" s="70"/>
      <c r="E18" s="236"/>
      <c r="F18" s="237"/>
      <c r="G18" s="100"/>
      <c r="H18" s="157" t="s">
        <v>356</v>
      </c>
      <c r="I18" s="108"/>
      <c r="J18" s="127"/>
      <c r="K18" s="108"/>
      <c r="L18" s="108"/>
      <c r="M18" s="129"/>
      <c r="N18" s="71"/>
      <c r="P18" s="76"/>
      <c r="Q18" s="76"/>
      <c r="R18" s="76"/>
      <c r="S18" s="76"/>
    </row>
    <row r="19" spans="1:14" ht="12.75" customHeight="1" thickBot="1">
      <c r="A19" s="118">
        <f>ROW()-ROW(A18)</f>
        <v>1</v>
      </c>
      <c r="B19" s="118">
        <v>0</v>
      </c>
      <c r="C19" s="84"/>
      <c r="D19" s="125"/>
      <c r="E19" s="148"/>
      <c r="F19" s="208" t="s">
        <v>284</v>
      </c>
      <c r="G19" s="208"/>
      <c r="H19" s="208"/>
      <c r="I19" s="208"/>
      <c r="J19" s="208"/>
      <c r="K19" s="208"/>
      <c r="L19" s="208"/>
      <c r="M19" s="209"/>
      <c r="N19" s="71"/>
    </row>
    <row r="20" spans="1:19" ht="11.25">
      <c r="A20" s="75" t="s">
        <v>282</v>
      </c>
      <c r="B20" s="66"/>
      <c r="C20" s="31"/>
      <c r="D20" s="70"/>
      <c r="E20" s="84"/>
      <c r="F20" s="84"/>
      <c r="G20" s="84"/>
      <c r="H20" s="84"/>
      <c r="I20" s="84"/>
      <c r="J20" s="85"/>
      <c r="K20" s="85"/>
      <c r="L20" s="85"/>
      <c r="M20" s="85"/>
      <c r="N20" s="71"/>
      <c r="P20" s="76"/>
      <c r="Q20" s="76"/>
      <c r="R20" s="76"/>
      <c r="S20" s="76"/>
    </row>
    <row r="21" spans="1:19" ht="11.25" customHeight="1">
      <c r="A21" s="75"/>
      <c r="B21" s="66"/>
      <c r="C21" s="31"/>
      <c r="D21" s="70"/>
      <c r="E21" s="427" t="e">
        <f>IF(#REF!="","",#REF!)</f>
        <v>#REF!</v>
      </c>
      <c r="F21" s="427"/>
      <c r="G21" s="427"/>
      <c r="H21" s="427"/>
      <c r="I21" s="427"/>
      <c r="J21" s="427"/>
      <c r="K21" s="427"/>
      <c r="L21" s="427"/>
      <c r="M21" s="427"/>
      <c r="N21" s="71"/>
      <c r="P21" s="76"/>
      <c r="Q21" s="76"/>
      <c r="R21" s="76"/>
      <c r="S21" s="76"/>
    </row>
    <row r="22" spans="1:19" ht="11.25" customHeight="1">
      <c r="A22" s="75"/>
      <c r="B22" s="66"/>
      <c r="C22" s="31"/>
      <c r="D22" s="70"/>
      <c r="E22" s="180"/>
      <c r="F22" s="180"/>
      <c r="G22" s="180"/>
      <c r="H22" s="180"/>
      <c r="I22" s="180"/>
      <c r="J22" s="180"/>
      <c r="K22" s="180"/>
      <c r="L22" s="180"/>
      <c r="M22" s="180"/>
      <c r="N22" s="71"/>
      <c r="P22" s="76"/>
      <c r="Q22" s="76"/>
      <c r="R22" s="76"/>
      <c r="S22" s="76"/>
    </row>
    <row r="23" spans="1:19" s="185" customFormat="1" ht="24.75" customHeight="1">
      <c r="A23" s="181"/>
      <c r="B23" s="181"/>
      <c r="C23" s="182"/>
      <c r="D23" s="183"/>
      <c r="E23" s="116" t="s">
        <v>306</v>
      </c>
      <c r="F23" s="403" t="s">
        <v>307</v>
      </c>
      <c r="G23" s="403"/>
      <c r="H23" s="403"/>
      <c r="I23" s="403"/>
      <c r="J23" s="403"/>
      <c r="K23" s="403"/>
      <c r="L23" s="403"/>
      <c r="M23" s="403"/>
      <c r="N23" s="184"/>
      <c r="P23" s="186"/>
      <c r="Q23" s="186"/>
      <c r="R23" s="186"/>
      <c r="S23" s="186"/>
    </row>
    <row r="24" spans="1:14" ht="11.25">
      <c r="A24" s="75"/>
      <c r="B24" s="66"/>
      <c r="C24" s="31"/>
      <c r="D24" s="72"/>
      <c r="E24" s="73"/>
      <c r="F24" s="73"/>
      <c r="G24" s="73"/>
      <c r="H24" s="73"/>
      <c r="I24" s="73"/>
      <c r="J24" s="73"/>
      <c r="K24" s="73"/>
      <c r="L24" s="73"/>
      <c r="M24" s="73"/>
      <c r="N24" s="74"/>
    </row>
  </sheetData>
  <sheetProtection password="E4D4" sheet="1" scenarios="1" formatColumns="0" formatRows="0"/>
  <mergeCells count="14">
    <mergeCell ref="E7:M7"/>
    <mergeCell ref="E8:M8"/>
    <mergeCell ref="E10:M10"/>
    <mergeCell ref="E12:E13"/>
    <mergeCell ref="F12:F13"/>
    <mergeCell ref="G12:G13"/>
    <mergeCell ref="H12:H13"/>
    <mergeCell ref="I12:J12"/>
    <mergeCell ref="E21:M21"/>
    <mergeCell ref="K12:K13"/>
    <mergeCell ref="L12:L13"/>
    <mergeCell ref="M12:M13"/>
    <mergeCell ref="E9:M9"/>
    <mergeCell ref="F23:M2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67" customFormat="1" ht="32.25" customHeight="1" hidden="1">
      <c r="A1" s="66" t="e">
        <f>ID</f>
        <v>#REF!</v>
      </c>
      <c r="B1" s="66"/>
      <c r="C1" s="66"/>
      <c r="D1" s="66"/>
      <c r="E1" s="75"/>
      <c r="F1" s="75"/>
      <c r="G1" s="75"/>
      <c r="H1" s="75"/>
      <c r="I1" s="75"/>
      <c r="M1" s="66"/>
    </row>
    <row r="2" spans="1:3" s="67" customFormat="1" ht="32.25" customHeight="1" hidden="1">
      <c r="A2" s="66"/>
      <c r="B2" s="66"/>
      <c r="C2" s="66"/>
    </row>
    <row r="3" spans="1:13" s="67" customFormat="1" ht="32.25" customHeight="1" hidden="1">
      <c r="A3" s="66"/>
      <c r="B3" s="66"/>
      <c r="C3" s="66"/>
      <c r="D3" s="66"/>
      <c r="E3" s="66"/>
      <c r="F3" s="66"/>
      <c r="G3" s="66"/>
      <c r="H3" s="66"/>
      <c r="I3" s="66"/>
      <c r="M3" s="66"/>
    </row>
    <row r="4" spans="1:14" ht="11.25">
      <c r="A4" s="66"/>
      <c r="B4" s="66"/>
      <c r="C4" s="31"/>
      <c r="D4" s="68"/>
      <c r="E4" s="69"/>
      <c r="F4" s="69"/>
      <c r="G4" s="69"/>
      <c r="H4" s="69"/>
      <c r="I4" s="69"/>
      <c r="J4" s="69"/>
      <c r="K4" s="69"/>
      <c r="L4" s="69"/>
      <c r="M4" s="69"/>
      <c r="N4" s="83" t="str">
        <f>FORMID</f>
        <v>WARM.OPENINFO.TARIF.4.178</v>
      </c>
    </row>
    <row r="5" spans="1:14" ht="11.25">
      <c r="A5" s="66"/>
      <c r="B5" s="66"/>
      <c r="C5" s="31"/>
      <c r="D5" s="70"/>
      <c r="E5" s="9"/>
      <c r="F5" s="9"/>
      <c r="G5" s="9"/>
      <c r="H5" s="9"/>
      <c r="I5" s="9"/>
      <c r="J5" s="9"/>
      <c r="K5" s="9"/>
      <c r="L5" s="9"/>
      <c r="M5" s="9"/>
      <c r="N5" s="98" t="s">
        <v>497</v>
      </c>
    </row>
    <row r="6" spans="1:14" ht="12" thickBot="1">
      <c r="A6" s="66"/>
      <c r="B6" s="66"/>
      <c r="C6" s="31"/>
      <c r="D6" s="70"/>
      <c r="E6" s="9"/>
      <c r="F6" s="9"/>
      <c r="G6" s="9"/>
      <c r="H6" s="9"/>
      <c r="I6" s="9"/>
      <c r="J6" s="9"/>
      <c r="K6" s="9"/>
      <c r="L6" s="9"/>
      <c r="M6" s="9"/>
      <c r="N6" s="71"/>
    </row>
    <row r="7" spans="1:19" s="81" customFormat="1" ht="15" customHeight="1">
      <c r="A7" s="77"/>
      <c r="B7" s="77"/>
      <c r="C7" s="78"/>
      <c r="D7" s="79"/>
      <c r="E7" s="404" t="s">
        <v>285</v>
      </c>
      <c r="F7" s="405"/>
      <c r="G7" s="405"/>
      <c r="H7" s="405"/>
      <c r="I7" s="405"/>
      <c r="J7" s="405"/>
      <c r="K7" s="405"/>
      <c r="L7" s="405"/>
      <c r="M7" s="406"/>
      <c r="N7" s="80"/>
      <c r="P7" s="82"/>
      <c r="Q7" s="82"/>
      <c r="R7" s="82"/>
      <c r="S7" s="82"/>
    </row>
    <row r="8" spans="1:19" s="81" customFormat="1" ht="15" customHeight="1">
      <c r="A8" s="77"/>
      <c r="B8" s="77"/>
      <c r="C8" s="78"/>
      <c r="D8" s="79"/>
      <c r="E8" s="407" t="s">
        <v>313</v>
      </c>
      <c r="F8" s="408"/>
      <c r="G8" s="408"/>
      <c r="H8" s="408"/>
      <c r="I8" s="408"/>
      <c r="J8" s="408"/>
      <c r="K8" s="408"/>
      <c r="L8" s="408"/>
      <c r="M8" s="409"/>
      <c r="N8" s="80"/>
      <c r="P8" s="82"/>
      <c r="Q8" s="82"/>
      <c r="R8" s="82"/>
      <c r="S8" s="82"/>
    </row>
    <row r="9" spans="1:19" s="81" customFormat="1" ht="15" customHeight="1">
      <c r="A9" s="77"/>
      <c r="B9" s="77"/>
      <c r="C9" s="78"/>
      <c r="D9" s="79"/>
      <c r="E9" s="407" t="e">
        <f>COMPANY</f>
        <v>#REF!</v>
      </c>
      <c r="F9" s="408"/>
      <c r="G9" s="408"/>
      <c r="H9" s="408"/>
      <c r="I9" s="408"/>
      <c r="J9" s="408"/>
      <c r="K9" s="408"/>
      <c r="L9" s="408"/>
      <c r="M9" s="409"/>
      <c r="N9" s="80"/>
      <c r="P9" s="82"/>
      <c r="Q9" s="82"/>
      <c r="R9" s="82"/>
      <c r="S9" s="82"/>
    </row>
    <row r="10" spans="1:19" ht="15" customHeight="1" thickBot="1">
      <c r="A10" s="66"/>
      <c r="B10" s="66"/>
      <c r="C10" s="31"/>
      <c r="D10" s="70"/>
      <c r="E10" s="410" t="e">
        <f>"на "&amp;Period_name_2</f>
        <v>#REF!</v>
      </c>
      <c r="F10" s="411"/>
      <c r="G10" s="411"/>
      <c r="H10" s="411"/>
      <c r="I10" s="411"/>
      <c r="J10" s="411"/>
      <c r="K10" s="411"/>
      <c r="L10" s="411"/>
      <c r="M10" s="412"/>
      <c r="N10" s="71"/>
      <c r="P10" s="76"/>
      <c r="Q10" s="76"/>
      <c r="R10" s="76"/>
      <c r="S10" s="76"/>
    </row>
    <row r="11" spans="1:19" ht="12" thickBot="1">
      <c r="A11" s="66"/>
      <c r="B11" s="66"/>
      <c r="C11" s="31"/>
      <c r="D11" s="70"/>
      <c r="E11" s="9"/>
      <c r="F11" s="9"/>
      <c r="G11" s="9"/>
      <c r="H11" s="9"/>
      <c r="I11" s="9"/>
      <c r="J11" s="9"/>
      <c r="K11" s="9"/>
      <c r="L11" s="9"/>
      <c r="M11" s="9"/>
      <c r="N11" s="71"/>
      <c r="P11" s="76"/>
      <c r="Q11" s="76"/>
      <c r="R11" s="76"/>
      <c r="S11" s="76"/>
    </row>
    <row r="12" spans="1:19" ht="83.25" customHeight="1">
      <c r="A12" s="66"/>
      <c r="B12" s="66"/>
      <c r="C12" s="31"/>
      <c r="D12" s="70"/>
      <c r="E12" s="413" t="s">
        <v>314</v>
      </c>
      <c r="F12" s="400" t="s">
        <v>315</v>
      </c>
      <c r="G12" s="416" t="s">
        <v>316</v>
      </c>
      <c r="H12" s="416" t="s">
        <v>290</v>
      </c>
      <c r="I12" s="400" t="s">
        <v>291</v>
      </c>
      <c r="J12" s="400"/>
      <c r="K12" s="400" t="s">
        <v>292</v>
      </c>
      <c r="L12" s="400" t="s">
        <v>293</v>
      </c>
      <c r="M12" s="394" t="s">
        <v>294</v>
      </c>
      <c r="N12" s="71"/>
      <c r="O12" s="103"/>
      <c r="P12" s="76"/>
      <c r="Q12" s="76"/>
      <c r="R12" s="76"/>
      <c r="S12" s="76"/>
    </row>
    <row r="13" spans="1:19" ht="23.25" customHeight="1" thickBot="1">
      <c r="A13" s="66"/>
      <c r="B13" s="66"/>
      <c r="C13" s="31"/>
      <c r="D13" s="70"/>
      <c r="E13" s="415"/>
      <c r="F13" s="402"/>
      <c r="G13" s="442"/>
      <c r="H13" s="442"/>
      <c r="I13" s="92" t="s">
        <v>296</v>
      </c>
      <c r="J13" s="92" t="s">
        <v>297</v>
      </c>
      <c r="K13" s="402"/>
      <c r="L13" s="402"/>
      <c r="M13" s="396"/>
      <c r="N13" s="71"/>
      <c r="P13" s="76"/>
      <c r="Q13" s="76"/>
      <c r="R13" s="76"/>
      <c r="S13" s="76"/>
    </row>
    <row r="14" spans="1:19" ht="12" thickBot="1">
      <c r="A14" s="66"/>
      <c r="B14" s="66"/>
      <c r="C14" s="31"/>
      <c r="D14" s="70"/>
      <c r="E14" s="87">
        <v>1</v>
      </c>
      <c r="F14" s="89">
        <v>2</v>
      </c>
      <c r="G14" s="89">
        <v>3</v>
      </c>
      <c r="H14" s="89">
        <v>4</v>
      </c>
      <c r="I14" s="89">
        <v>5</v>
      </c>
      <c r="J14" s="89">
        <v>6</v>
      </c>
      <c r="K14" s="89">
        <v>7</v>
      </c>
      <c r="L14" s="89">
        <v>8</v>
      </c>
      <c r="M14" s="90">
        <v>9</v>
      </c>
      <c r="N14" s="71"/>
      <c r="P14" s="76"/>
      <c r="Q14" s="76"/>
      <c r="R14" s="76"/>
      <c r="S14" s="76"/>
    </row>
    <row r="15" spans="1:19" ht="12" thickBot="1">
      <c r="A15" s="75" t="s">
        <v>283</v>
      </c>
      <c r="B15" s="66"/>
      <c r="C15" s="31"/>
      <c r="D15" s="70"/>
      <c r="E15" s="9"/>
      <c r="F15" s="9"/>
      <c r="G15" s="9"/>
      <c r="H15" s="9"/>
      <c r="I15" s="9"/>
      <c r="J15" s="9"/>
      <c r="K15" s="9"/>
      <c r="L15" s="9"/>
      <c r="M15" s="9"/>
      <c r="N15" s="71"/>
      <c r="P15" s="76"/>
      <c r="Q15" s="76"/>
      <c r="R15" s="76"/>
      <c r="S15" s="76"/>
    </row>
    <row r="16" spans="1:19" ht="66" customHeight="1">
      <c r="A16" s="66"/>
      <c r="B16" s="66"/>
      <c r="C16" s="31"/>
      <c r="D16" s="70"/>
      <c r="E16" s="109" t="s">
        <v>317</v>
      </c>
      <c r="F16" s="95" t="s">
        <v>318</v>
      </c>
      <c r="G16" s="102"/>
      <c r="H16" s="156" t="s">
        <v>356</v>
      </c>
      <c r="I16" s="233"/>
      <c r="J16" s="234"/>
      <c r="K16" s="233"/>
      <c r="L16" s="233"/>
      <c r="M16" s="128"/>
      <c r="N16" s="71"/>
      <c r="P16" s="76"/>
      <c r="Q16" s="76"/>
      <c r="R16" s="76"/>
      <c r="S16" s="76"/>
    </row>
    <row r="17" spans="1:19" ht="66" customHeight="1">
      <c r="A17" s="66"/>
      <c r="B17" s="66"/>
      <c r="C17" s="31"/>
      <c r="D17" s="70"/>
      <c r="E17" s="204" t="s">
        <v>319</v>
      </c>
      <c r="F17" s="205" t="s">
        <v>320</v>
      </c>
      <c r="G17" s="201"/>
      <c r="H17" s="202" t="s">
        <v>356</v>
      </c>
      <c r="I17" s="108"/>
      <c r="J17" s="127"/>
      <c r="K17" s="108"/>
      <c r="L17" s="108"/>
      <c r="M17" s="207"/>
      <c r="N17" s="71"/>
      <c r="P17" s="76"/>
      <c r="Q17" s="76"/>
      <c r="R17" s="76"/>
      <c r="S17" s="76"/>
    </row>
    <row r="18" spans="1:19" ht="66" customHeight="1" hidden="1">
      <c r="A18" s="118"/>
      <c r="B18" s="118">
        <f>ROW(B19)-ROW()</f>
        <v>1</v>
      </c>
      <c r="C18" s="230" t="s">
        <v>423</v>
      </c>
      <c r="D18" s="70"/>
      <c r="E18" s="236"/>
      <c r="F18" s="237"/>
      <c r="G18" s="100"/>
      <c r="H18" s="157" t="s">
        <v>356</v>
      </c>
      <c r="I18" s="108"/>
      <c r="J18" s="127"/>
      <c r="K18" s="108"/>
      <c r="L18" s="108"/>
      <c r="M18" s="129"/>
      <c r="N18" s="71"/>
      <c r="P18" s="76"/>
      <c r="Q18" s="76"/>
      <c r="R18" s="76"/>
      <c r="S18" s="76"/>
    </row>
    <row r="19" spans="1:14" ht="12.75" customHeight="1" thickBot="1">
      <c r="A19" s="118">
        <f>ROW()-ROW(A18)</f>
        <v>1</v>
      </c>
      <c r="B19" s="118">
        <v>0</v>
      </c>
      <c r="C19" s="84"/>
      <c r="D19" s="125"/>
      <c r="E19" s="148"/>
      <c r="F19" s="208" t="s">
        <v>284</v>
      </c>
      <c r="G19" s="208"/>
      <c r="H19" s="208"/>
      <c r="I19" s="208"/>
      <c r="J19" s="208"/>
      <c r="K19" s="208"/>
      <c r="L19" s="208"/>
      <c r="M19" s="209"/>
      <c r="N19" s="71"/>
    </row>
    <row r="20" spans="1:19" ht="11.25">
      <c r="A20" s="75" t="s">
        <v>282</v>
      </c>
      <c r="B20" s="66"/>
      <c r="C20" s="31"/>
      <c r="D20" s="70"/>
      <c r="E20" s="84"/>
      <c r="F20" s="84"/>
      <c r="G20" s="84"/>
      <c r="H20" s="84"/>
      <c r="I20" s="84"/>
      <c r="J20" s="85"/>
      <c r="K20" s="85"/>
      <c r="L20" s="85"/>
      <c r="M20" s="85"/>
      <c r="N20" s="71"/>
      <c r="P20" s="76"/>
      <c r="Q20" s="76"/>
      <c r="R20" s="76"/>
      <c r="S20" s="76"/>
    </row>
    <row r="21" spans="1:19" ht="11.25" customHeight="1">
      <c r="A21" s="75"/>
      <c r="B21" s="66"/>
      <c r="C21" s="31"/>
      <c r="D21" s="70"/>
      <c r="E21" s="427" t="e">
        <f>IF(#REF!="","",#REF!)</f>
        <v>#REF!</v>
      </c>
      <c r="F21" s="427"/>
      <c r="G21" s="427"/>
      <c r="H21" s="427"/>
      <c r="I21" s="427"/>
      <c r="J21" s="427"/>
      <c r="K21" s="427"/>
      <c r="L21" s="427"/>
      <c r="M21" s="427"/>
      <c r="N21" s="71"/>
      <c r="P21" s="76"/>
      <c r="Q21" s="76"/>
      <c r="R21" s="76"/>
      <c r="S21" s="76"/>
    </row>
    <row r="22" spans="1:19" ht="11.25" customHeight="1">
      <c r="A22" s="75"/>
      <c r="B22" s="66"/>
      <c r="C22" s="31"/>
      <c r="D22" s="70"/>
      <c r="E22" s="180"/>
      <c r="F22" s="180"/>
      <c r="G22" s="180"/>
      <c r="H22" s="180"/>
      <c r="I22" s="180"/>
      <c r="J22" s="180"/>
      <c r="K22" s="180"/>
      <c r="L22" s="180"/>
      <c r="M22" s="180"/>
      <c r="N22" s="71"/>
      <c r="P22" s="76"/>
      <c r="Q22" s="76"/>
      <c r="R22" s="76"/>
      <c r="S22" s="76"/>
    </row>
    <row r="23" spans="1:19" s="185" customFormat="1" ht="24.75" customHeight="1">
      <c r="A23" s="181"/>
      <c r="B23" s="181"/>
      <c r="C23" s="182"/>
      <c r="D23" s="183"/>
      <c r="E23" s="116" t="s">
        <v>306</v>
      </c>
      <c r="F23" s="403" t="s">
        <v>307</v>
      </c>
      <c r="G23" s="403"/>
      <c r="H23" s="403"/>
      <c r="I23" s="403"/>
      <c r="J23" s="403"/>
      <c r="K23" s="403"/>
      <c r="L23" s="403"/>
      <c r="M23" s="403"/>
      <c r="N23" s="184"/>
      <c r="P23" s="186"/>
      <c r="Q23" s="186"/>
      <c r="R23" s="186"/>
      <c r="S23" s="186"/>
    </row>
    <row r="24" spans="1:14" ht="11.25">
      <c r="A24" s="75"/>
      <c r="B24" s="66"/>
      <c r="C24" s="31"/>
      <c r="D24" s="72"/>
      <c r="E24" s="73"/>
      <c r="F24" s="73"/>
      <c r="G24" s="73"/>
      <c r="H24" s="73"/>
      <c r="I24" s="73"/>
      <c r="J24" s="73"/>
      <c r="K24" s="73"/>
      <c r="L24" s="73"/>
      <c r="M24" s="73"/>
      <c r="N24" s="74"/>
    </row>
  </sheetData>
  <sheetProtection password="E4D4" sheet="1" scenarios="1" formatColumns="0" formatRows="0"/>
  <mergeCells count="14">
    <mergeCell ref="H12:H13"/>
    <mergeCell ref="I12:J12"/>
    <mergeCell ref="K12:K13"/>
    <mergeCell ref="L12:L13"/>
    <mergeCell ref="M12:M13"/>
    <mergeCell ref="E21:M21"/>
    <mergeCell ref="F23:M23"/>
    <mergeCell ref="E9:M9"/>
    <mergeCell ref="E7:M7"/>
    <mergeCell ref="E8:M8"/>
    <mergeCell ref="E10:M10"/>
    <mergeCell ref="E12:E13"/>
    <mergeCell ref="F12:F13"/>
    <mergeCell ref="G12:G13"/>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67" customFormat="1" ht="32.25" customHeight="1" hidden="1">
      <c r="A1" s="66" t="e">
        <f>ID</f>
        <v>#REF!</v>
      </c>
      <c r="B1" s="66"/>
      <c r="C1" s="66"/>
      <c r="D1" s="66"/>
      <c r="E1" s="75"/>
      <c r="F1" s="75"/>
      <c r="G1" s="75"/>
      <c r="H1" s="75"/>
      <c r="I1" s="75"/>
      <c r="M1" s="66"/>
    </row>
    <row r="2" spans="1:3" s="67" customFormat="1" ht="32.25" customHeight="1" hidden="1">
      <c r="A2" s="66"/>
      <c r="B2" s="66"/>
      <c r="C2" s="66"/>
    </row>
    <row r="3" spans="1:13" s="67" customFormat="1" ht="32.25" customHeight="1" hidden="1">
      <c r="A3" s="66"/>
      <c r="B3" s="66"/>
      <c r="C3" s="66"/>
      <c r="D3" s="66"/>
      <c r="E3" s="66"/>
      <c r="F3" s="66"/>
      <c r="G3" s="66"/>
      <c r="H3" s="66"/>
      <c r="I3" s="66"/>
      <c r="M3" s="66"/>
    </row>
    <row r="4" spans="1:14" ht="11.25">
      <c r="A4" s="66"/>
      <c r="B4" s="66"/>
      <c r="C4" s="31"/>
      <c r="D4" s="68"/>
      <c r="E4" s="69"/>
      <c r="F4" s="69"/>
      <c r="G4" s="69"/>
      <c r="H4" s="69"/>
      <c r="I4" s="69"/>
      <c r="J4" s="69"/>
      <c r="K4" s="69"/>
      <c r="L4" s="69"/>
      <c r="M4" s="69"/>
      <c r="N4" s="83" t="str">
        <f>FORMID</f>
        <v>WARM.OPENINFO.TARIF.4.178</v>
      </c>
    </row>
    <row r="5" spans="1:14" ht="11.25">
      <c r="A5" s="66"/>
      <c r="B5" s="66"/>
      <c r="C5" s="31"/>
      <c r="D5" s="70"/>
      <c r="E5" s="9"/>
      <c r="F5" s="9"/>
      <c r="G5" s="9"/>
      <c r="H5" s="9"/>
      <c r="I5" s="9"/>
      <c r="J5" s="9"/>
      <c r="K5" s="9"/>
      <c r="L5" s="9"/>
      <c r="M5" s="9"/>
      <c r="N5" s="98" t="s">
        <v>497</v>
      </c>
    </row>
    <row r="6" spans="1:14" ht="12" thickBot="1">
      <c r="A6" s="66"/>
      <c r="B6" s="66"/>
      <c r="C6" s="31"/>
      <c r="D6" s="70"/>
      <c r="E6" s="9"/>
      <c r="F6" s="9"/>
      <c r="G6" s="9"/>
      <c r="H6" s="9"/>
      <c r="I6" s="9"/>
      <c r="J6" s="9"/>
      <c r="K6" s="9"/>
      <c r="L6" s="9"/>
      <c r="M6" s="9"/>
      <c r="N6" s="71"/>
    </row>
    <row r="7" spans="1:19" s="81" customFormat="1" ht="15" customHeight="1">
      <c r="A7" s="77"/>
      <c r="B7" s="77"/>
      <c r="C7" s="78"/>
      <c r="D7" s="79"/>
      <c r="E7" s="404" t="s">
        <v>285</v>
      </c>
      <c r="F7" s="405"/>
      <c r="G7" s="405"/>
      <c r="H7" s="405"/>
      <c r="I7" s="405"/>
      <c r="J7" s="405"/>
      <c r="K7" s="405"/>
      <c r="L7" s="405"/>
      <c r="M7" s="406"/>
      <c r="N7" s="80"/>
      <c r="P7" s="82"/>
      <c r="Q7" s="82"/>
      <c r="R7" s="82"/>
      <c r="S7" s="82"/>
    </row>
    <row r="8" spans="1:19" s="81" customFormat="1" ht="15" customHeight="1">
      <c r="A8" s="77"/>
      <c r="B8" s="77"/>
      <c r="C8" s="78"/>
      <c r="D8" s="79"/>
      <c r="E8" s="407" t="s">
        <v>313</v>
      </c>
      <c r="F8" s="408"/>
      <c r="G8" s="408"/>
      <c r="H8" s="408"/>
      <c r="I8" s="408"/>
      <c r="J8" s="408"/>
      <c r="K8" s="408"/>
      <c r="L8" s="408"/>
      <c r="M8" s="409"/>
      <c r="N8" s="80"/>
      <c r="P8" s="82"/>
      <c r="Q8" s="82"/>
      <c r="R8" s="82"/>
      <c r="S8" s="82"/>
    </row>
    <row r="9" spans="1:19" s="81" customFormat="1" ht="15" customHeight="1">
      <c r="A9" s="77"/>
      <c r="B9" s="77"/>
      <c r="C9" s="78"/>
      <c r="D9" s="79"/>
      <c r="E9" s="407" t="e">
        <f>COMPANY</f>
        <v>#REF!</v>
      </c>
      <c r="F9" s="408"/>
      <c r="G9" s="408"/>
      <c r="H9" s="408"/>
      <c r="I9" s="408"/>
      <c r="J9" s="408"/>
      <c r="K9" s="408"/>
      <c r="L9" s="408"/>
      <c r="M9" s="409"/>
      <c r="N9" s="80"/>
      <c r="P9" s="82"/>
      <c r="Q9" s="82"/>
      <c r="R9" s="82"/>
      <c r="S9" s="82"/>
    </row>
    <row r="10" spans="1:19" ht="15" customHeight="1" thickBot="1">
      <c r="A10" s="66"/>
      <c r="B10" s="66"/>
      <c r="C10" s="31"/>
      <c r="D10" s="70"/>
      <c r="E10" s="410" t="e">
        <f>"на "&amp;Period_name_3</f>
        <v>#REF!</v>
      </c>
      <c r="F10" s="411"/>
      <c r="G10" s="411"/>
      <c r="H10" s="411"/>
      <c r="I10" s="411"/>
      <c r="J10" s="411"/>
      <c r="K10" s="411"/>
      <c r="L10" s="411"/>
      <c r="M10" s="412"/>
      <c r="N10" s="71"/>
      <c r="P10" s="76"/>
      <c r="Q10" s="76"/>
      <c r="R10" s="76"/>
      <c r="S10" s="76"/>
    </row>
    <row r="11" spans="1:19" ht="12" thickBot="1">
      <c r="A11" s="66"/>
      <c r="B11" s="66"/>
      <c r="C11" s="31"/>
      <c r="D11" s="70"/>
      <c r="E11" s="9"/>
      <c r="F11" s="9"/>
      <c r="G11" s="9"/>
      <c r="H11" s="9"/>
      <c r="I11" s="9"/>
      <c r="J11" s="9"/>
      <c r="K11" s="9"/>
      <c r="L11" s="9"/>
      <c r="M11" s="9"/>
      <c r="N11" s="71"/>
      <c r="P11" s="76"/>
      <c r="Q11" s="76"/>
      <c r="R11" s="76"/>
      <c r="S11" s="76"/>
    </row>
    <row r="12" spans="1:19" ht="83.25" customHeight="1">
      <c r="A12" s="66"/>
      <c r="B12" s="66"/>
      <c r="C12" s="31"/>
      <c r="D12" s="70"/>
      <c r="E12" s="413" t="s">
        <v>314</v>
      </c>
      <c r="F12" s="400" t="s">
        <v>315</v>
      </c>
      <c r="G12" s="416" t="s">
        <v>316</v>
      </c>
      <c r="H12" s="416" t="s">
        <v>290</v>
      </c>
      <c r="I12" s="400" t="s">
        <v>291</v>
      </c>
      <c r="J12" s="400"/>
      <c r="K12" s="400" t="s">
        <v>292</v>
      </c>
      <c r="L12" s="400" t="s">
        <v>293</v>
      </c>
      <c r="M12" s="394" t="s">
        <v>294</v>
      </c>
      <c r="N12" s="71"/>
      <c r="O12" s="103"/>
      <c r="P12" s="76"/>
      <c r="Q12" s="76"/>
      <c r="R12" s="76"/>
      <c r="S12" s="76"/>
    </row>
    <row r="13" spans="1:19" ht="23.25" customHeight="1" thickBot="1">
      <c r="A13" s="66"/>
      <c r="B13" s="66"/>
      <c r="C13" s="31"/>
      <c r="D13" s="70"/>
      <c r="E13" s="415"/>
      <c r="F13" s="402"/>
      <c r="G13" s="442"/>
      <c r="H13" s="442"/>
      <c r="I13" s="92" t="s">
        <v>296</v>
      </c>
      <c r="J13" s="92" t="s">
        <v>297</v>
      </c>
      <c r="K13" s="402"/>
      <c r="L13" s="402"/>
      <c r="M13" s="396"/>
      <c r="N13" s="71"/>
      <c r="P13" s="76"/>
      <c r="Q13" s="76"/>
      <c r="R13" s="76"/>
      <c r="S13" s="76"/>
    </row>
    <row r="14" spans="1:19" ht="12" thickBot="1">
      <c r="A14" s="66"/>
      <c r="B14" s="66"/>
      <c r="C14" s="31"/>
      <c r="D14" s="70"/>
      <c r="E14" s="87">
        <v>1</v>
      </c>
      <c r="F14" s="89">
        <v>2</v>
      </c>
      <c r="G14" s="89">
        <v>3</v>
      </c>
      <c r="H14" s="89">
        <v>4</v>
      </c>
      <c r="I14" s="89">
        <v>5</v>
      </c>
      <c r="J14" s="89">
        <v>6</v>
      </c>
      <c r="K14" s="89">
        <v>7</v>
      </c>
      <c r="L14" s="89">
        <v>8</v>
      </c>
      <c r="M14" s="90">
        <v>9</v>
      </c>
      <c r="N14" s="71"/>
      <c r="P14" s="76"/>
      <c r="Q14" s="76"/>
      <c r="R14" s="76"/>
      <c r="S14" s="76"/>
    </row>
    <row r="15" spans="1:19" ht="12" thickBot="1">
      <c r="A15" s="75" t="s">
        <v>283</v>
      </c>
      <c r="B15" s="66"/>
      <c r="C15" s="31"/>
      <c r="D15" s="70"/>
      <c r="E15" s="9"/>
      <c r="F15" s="9"/>
      <c r="G15" s="9"/>
      <c r="H15" s="9"/>
      <c r="I15" s="9"/>
      <c r="J15" s="9"/>
      <c r="K15" s="9"/>
      <c r="L15" s="9"/>
      <c r="M15" s="9"/>
      <c r="N15" s="71"/>
      <c r="P15" s="76"/>
      <c r="Q15" s="76"/>
      <c r="R15" s="76"/>
      <c r="S15" s="76"/>
    </row>
    <row r="16" spans="1:19" ht="66" customHeight="1">
      <c r="A16" s="66"/>
      <c r="B16" s="66"/>
      <c r="C16" s="31"/>
      <c r="D16" s="70"/>
      <c r="E16" s="109" t="s">
        <v>317</v>
      </c>
      <c r="F16" s="95" t="s">
        <v>318</v>
      </c>
      <c r="G16" s="102"/>
      <c r="H16" s="156" t="s">
        <v>356</v>
      </c>
      <c r="I16" s="233"/>
      <c r="J16" s="234"/>
      <c r="K16" s="233"/>
      <c r="L16" s="233"/>
      <c r="M16" s="128"/>
      <c r="N16" s="71"/>
      <c r="P16" s="76"/>
      <c r="Q16" s="76"/>
      <c r="R16" s="76"/>
      <c r="S16" s="76"/>
    </row>
    <row r="17" spans="1:19" ht="66" customHeight="1">
      <c r="A17" s="66"/>
      <c r="B17" s="66"/>
      <c r="C17" s="31"/>
      <c r="D17" s="70"/>
      <c r="E17" s="204" t="s">
        <v>319</v>
      </c>
      <c r="F17" s="205" t="s">
        <v>320</v>
      </c>
      <c r="G17" s="201"/>
      <c r="H17" s="202" t="s">
        <v>356</v>
      </c>
      <c r="I17" s="108"/>
      <c r="J17" s="127"/>
      <c r="K17" s="108"/>
      <c r="L17" s="108"/>
      <c r="M17" s="207"/>
      <c r="N17" s="71"/>
      <c r="P17" s="76"/>
      <c r="Q17" s="76"/>
      <c r="R17" s="76"/>
      <c r="S17" s="76"/>
    </row>
    <row r="18" spans="1:19" ht="66" customHeight="1" hidden="1">
      <c r="A18" s="118"/>
      <c r="B18" s="118">
        <f>ROW(B19)-ROW()</f>
        <v>1</v>
      </c>
      <c r="C18" s="230" t="s">
        <v>423</v>
      </c>
      <c r="D18" s="70"/>
      <c r="E18" s="236"/>
      <c r="F18" s="237"/>
      <c r="G18" s="100"/>
      <c r="H18" s="157" t="s">
        <v>356</v>
      </c>
      <c r="I18" s="108"/>
      <c r="J18" s="127"/>
      <c r="K18" s="108"/>
      <c r="L18" s="108"/>
      <c r="M18" s="129"/>
      <c r="N18" s="71"/>
      <c r="P18" s="76"/>
      <c r="Q18" s="76"/>
      <c r="R18" s="76"/>
      <c r="S18" s="76"/>
    </row>
    <row r="19" spans="1:14" ht="12.75" customHeight="1" thickBot="1">
      <c r="A19" s="118">
        <f>ROW()-ROW(A18)</f>
        <v>1</v>
      </c>
      <c r="B19" s="118">
        <v>0</v>
      </c>
      <c r="C19" s="84"/>
      <c r="D19" s="125"/>
      <c r="E19" s="148"/>
      <c r="F19" s="208" t="s">
        <v>284</v>
      </c>
      <c r="G19" s="208"/>
      <c r="H19" s="208"/>
      <c r="I19" s="208"/>
      <c r="J19" s="208"/>
      <c r="K19" s="208"/>
      <c r="L19" s="208"/>
      <c r="M19" s="209"/>
      <c r="N19" s="71"/>
    </row>
    <row r="20" spans="1:19" ht="11.25">
      <c r="A20" s="75" t="s">
        <v>282</v>
      </c>
      <c r="B20" s="66"/>
      <c r="C20" s="31"/>
      <c r="D20" s="70"/>
      <c r="E20" s="84"/>
      <c r="F20" s="84"/>
      <c r="G20" s="84"/>
      <c r="H20" s="84"/>
      <c r="I20" s="84"/>
      <c r="J20" s="85"/>
      <c r="K20" s="85"/>
      <c r="L20" s="85"/>
      <c r="M20" s="85"/>
      <c r="N20" s="71"/>
      <c r="P20" s="76"/>
      <c r="Q20" s="76"/>
      <c r="R20" s="76"/>
      <c r="S20" s="76"/>
    </row>
    <row r="21" spans="1:19" ht="11.25" customHeight="1">
      <c r="A21" s="75"/>
      <c r="B21" s="66"/>
      <c r="C21" s="31"/>
      <c r="D21" s="70"/>
      <c r="E21" s="427" t="e">
        <f>IF(#REF!="","",#REF!)</f>
        <v>#REF!</v>
      </c>
      <c r="F21" s="427"/>
      <c r="G21" s="427"/>
      <c r="H21" s="427"/>
      <c r="I21" s="427"/>
      <c r="J21" s="427"/>
      <c r="K21" s="427"/>
      <c r="L21" s="427"/>
      <c r="M21" s="427"/>
      <c r="N21" s="71"/>
      <c r="P21" s="76"/>
      <c r="Q21" s="76"/>
      <c r="R21" s="76"/>
      <c r="S21" s="76"/>
    </row>
    <row r="22" spans="1:19" ht="11.25" customHeight="1">
      <c r="A22" s="75"/>
      <c r="B22" s="66"/>
      <c r="C22" s="31"/>
      <c r="D22" s="70"/>
      <c r="E22" s="180"/>
      <c r="F22" s="180"/>
      <c r="G22" s="180"/>
      <c r="H22" s="180"/>
      <c r="I22" s="180"/>
      <c r="J22" s="180"/>
      <c r="K22" s="180"/>
      <c r="L22" s="180"/>
      <c r="M22" s="180"/>
      <c r="N22" s="71"/>
      <c r="P22" s="76"/>
      <c r="Q22" s="76"/>
      <c r="R22" s="76"/>
      <c r="S22" s="76"/>
    </row>
    <row r="23" spans="1:19" s="185" customFormat="1" ht="24.75" customHeight="1">
      <c r="A23" s="181"/>
      <c r="B23" s="181"/>
      <c r="C23" s="182"/>
      <c r="D23" s="183"/>
      <c r="E23" s="116" t="s">
        <v>306</v>
      </c>
      <c r="F23" s="403" t="s">
        <v>307</v>
      </c>
      <c r="G23" s="403"/>
      <c r="H23" s="403"/>
      <c r="I23" s="403"/>
      <c r="J23" s="403"/>
      <c r="K23" s="403"/>
      <c r="L23" s="403"/>
      <c r="M23" s="403"/>
      <c r="N23" s="71"/>
      <c r="P23" s="186"/>
      <c r="Q23" s="186"/>
      <c r="R23" s="186"/>
      <c r="S23" s="186"/>
    </row>
    <row r="24" spans="1:14" ht="11.25">
      <c r="A24" s="75"/>
      <c r="B24" s="66"/>
      <c r="C24" s="31"/>
      <c r="D24" s="72"/>
      <c r="E24" s="73"/>
      <c r="F24" s="73"/>
      <c r="G24" s="73"/>
      <c r="H24" s="73"/>
      <c r="I24" s="73"/>
      <c r="J24" s="73"/>
      <c r="K24" s="73"/>
      <c r="L24" s="73"/>
      <c r="M24" s="73"/>
      <c r="N24" s="74"/>
    </row>
  </sheetData>
  <sheetProtection password="E4D4" sheet="1" scenarios="1" formatColumns="0" formatRows="0"/>
  <mergeCells count="14">
    <mergeCell ref="H12:H13"/>
    <mergeCell ref="I12:J12"/>
    <mergeCell ref="K12:K13"/>
    <mergeCell ref="L12:L13"/>
    <mergeCell ref="M12:M13"/>
    <mergeCell ref="E21:M21"/>
    <mergeCell ref="F23:M23"/>
    <mergeCell ref="E9:M9"/>
    <mergeCell ref="E7:M7"/>
    <mergeCell ref="E8:M8"/>
    <mergeCell ref="E10:M10"/>
    <mergeCell ref="E12:E13"/>
    <mergeCell ref="F12:F13"/>
    <mergeCell ref="G12:G1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4.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67" customFormat="1" ht="32.25" customHeight="1" hidden="1">
      <c r="A1" s="66" t="e">
        <f>ID</f>
        <v>#REF!</v>
      </c>
      <c r="B1" s="66"/>
      <c r="C1" s="66"/>
      <c r="D1" s="66"/>
      <c r="E1" s="75"/>
      <c r="F1" s="75"/>
      <c r="G1" s="75"/>
      <c r="H1" s="75"/>
      <c r="I1" s="75"/>
      <c r="M1" s="66"/>
    </row>
    <row r="2" spans="1:3" s="67" customFormat="1" ht="32.25" customHeight="1" hidden="1">
      <c r="A2" s="66"/>
      <c r="B2" s="66"/>
      <c r="C2" s="66"/>
    </row>
    <row r="3" spans="1:13" s="67" customFormat="1" ht="32.25" customHeight="1" hidden="1">
      <c r="A3" s="66"/>
      <c r="B3" s="66"/>
      <c r="C3" s="66"/>
      <c r="D3" s="66"/>
      <c r="E3" s="66"/>
      <c r="F3" s="66"/>
      <c r="G3" s="66"/>
      <c r="H3" s="66"/>
      <c r="I3" s="66"/>
      <c r="M3" s="66"/>
    </row>
    <row r="4" spans="1:14" ht="11.25">
      <c r="A4" s="66"/>
      <c r="B4" s="66"/>
      <c r="C4" s="31"/>
      <c r="D4" s="68"/>
      <c r="E4" s="69"/>
      <c r="F4" s="69"/>
      <c r="G4" s="69"/>
      <c r="H4" s="69"/>
      <c r="I4" s="69"/>
      <c r="J4" s="69"/>
      <c r="K4" s="69"/>
      <c r="L4" s="69"/>
      <c r="M4" s="69"/>
      <c r="N4" s="83" t="str">
        <f>FORMID</f>
        <v>WARM.OPENINFO.TARIF.4.178</v>
      </c>
    </row>
    <row r="5" spans="1:14" ht="11.25">
      <c r="A5" s="66"/>
      <c r="B5" s="66"/>
      <c r="C5" s="31"/>
      <c r="D5" s="70"/>
      <c r="E5" s="9"/>
      <c r="F5" s="9"/>
      <c r="G5" s="9"/>
      <c r="H5" s="9"/>
      <c r="I5" s="9"/>
      <c r="J5" s="9"/>
      <c r="K5" s="9"/>
      <c r="L5" s="9"/>
      <c r="M5" s="9"/>
      <c r="N5" s="98" t="s">
        <v>497</v>
      </c>
    </row>
    <row r="6" spans="1:14" ht="12" thickBot="1">
      <c r="A6" s="66"/>
      <c r="B6" s="66"/>
      <c r="C6" s="31"/>
      <c r="D6" s="70"/>
      <c r="E6" s="9"/>
      <c r="F6" s="9"/>
      <c r="G6" s="9"/>
      <c r="H6" s="9"/>
      <c r="I6" s="9"/>
      <c r="J6" s="9"/>
      <c r="K6" s="9"/>
      <c r="L6" s="9"/>
      <c r="M6" s="9"/>
      <c r="N6" s="71"/>
    </row>
    <row r="7" spans="1:19" s="81" customFormat="1" ht="15" customHeight="1">
      <c r="A7" s="77"/>
      <c r="B7" s="77"/>
      <c r="C7" s="78"/>
      <c r="D7" s="79"/>
      <c r="E7" s="404" t="s">
        <v>285</v>
      </c>
      <c r="F7" s="405"/>
      <c r="G7" s="405"/>
      <c r="H7" s="405"/>
      <c r="I7" s="405"/>
      <c r="J7" s="405"/>
      <c r="K7" s="405"/>
      <c r="L7" s="405"/>
      <c r="M7" s="406"/>
      <c r="N7" s="80"/>
      <c r="P7" s="82"/>
      <c r="Q7" s="82"/>
      <c r="R7" s="82"/>
      <c r="S7" s="82"/>
    </row>
    <row r="8" spans="1:19" s="81" customFormat="1" ht="15" customHeight="1">
      <c r="A8" s="77"/>
      <c r="B8" s="77"/>
      <c r="C8" s="78"/>
      <c r="D8" s="79"/>
      <c r="E8" s="407" t="s">
        <v>313</v>
      </c>
      <c r="F8" s="408"/>
      <c r="G8" s="408"/>
      <c r="H8" s="408"/>
      <c r="I8" s="408"/>
      <c r="J8" s="408"/>
      <c r="K8" s="408"/>
      <c r="L8" s="408"/>
      <c r="M8" s="409"/>
      <c r="N8" s="80"/>
      <c r="P8" s="82"/>
      <c r="Q8" s="82"/>
      <c r="R8" s="82"/>
      <c r="S8" s="82"/>
    </row>
    <row r="9" spans="1:19" s="81" customFormat="1" ht="15" customHeight="1">
      <c r="A9" s="77"/>
      <c r="B9" s="77"/>
      <c r="C9" s="78"/>
      <c r="D9" s="79"/>
      <c r="E9" s="407" t="e">
        <f>COMPANY</f>
        <v>#REF!</v>
      </c>
      <c r="F9" s="408"/>
      <c r="G9" s="408"/>
      <c r="H9" s="408"/>
      <c r="I9" s="408"/>
      <c r="J9" s="408"/>
      <c r="K9" s="408"/>
      <c r="L9" s="408"/>
      <c r="M9" s="409"/>
      <c r="N9" s="80"/>
      <c r="P9" s="82"/>
      <c r="Q9" s="82"/>
      <c r="R9" s="82"/>
      <c r="S9" s="82"/>
    </row>
    <row r="10" spans="1:19" ht="15" customHeight="1" thickBot="1">
      <c r="A10" s="66"/>
      <c r="B10" s="66"/>
      <c r="C10" s="31"/>
      <c r="D10" s="70"/>
      <c r="E10" s="410" t="e">
        <f>"на "&amp;Period_name_4</f>
        <v>#REF!</v>
      </c>
      <c r="F10" s="411"/>
      <c r="G10" s="411"/>
      <c r="H10" s="411"/>
      <c r="I10" s="411"/>
      <c r="J10" s="411"/>
      <c r="K10" s="411"/>
      <c r="L10" s="411"/>
      <c r="M10" s="412"/>
      <c r="N10" s="71"/>
      <c r="P10" s="76"/>
      <c r="Q10" s="76"/>
      <c r="R10" s="76"/>
      <c r="S10" s="76"/>
    </row>
    <row r="11" spans="1:19" ht="12" thickBot="1">
      <c r="A11" s="66"/>
      <c r="B11" s="66"/>
      <c r="C11" s="31"/>
      <c r="D11" s="70"/>
      <c r="E11" s="9"/>
      <c r="F11" s="9"/>
      <c r="G11" s="9"/>
      <c r="H11" s="9"/>
      <c r="I11" s="9"/>
      <c r="J11" s="9"/>
      <c r="K11" s="9"/>
      <c r="L11" s="9"/>
      <c r="M11" s="9"/>
      <c r="N11" s="71"/>
      <c r="P11" s="76"/>
      <c r="Q11" s="76"/>
      <c r="R11" s="76"/>
      <c r="S11" s="76"/>
    </row>
    <row r="12" spans="1:19" ht="83.25" customHeight="1">
      <c r="A12" s="66"/>
      <c r="B12" s="66"/>
      <c r="C12" s="31"/>
      <c r="D12" s="70"/>
      <c r="E12" s="413" t="s">
        <v>314</v>
      </c>
      <c r="F12" s="400" t="s">
        <v>315</v>
      </c>
      <c r="G12" s="416" t="s">
        <v>316</v>
      </c>
      <c r="H12" s="416" t="s">
        <v>290</v>
      </c>
      <c r="I12" s="400" t="s">
        <v>291</v>
      </c>
      <c r="J12" s="400"/>
      <c r="K12" s="400" t="s">
        <v>292</v>
      </c>
      <c r="L12" s="400" t="s">
        <v>293</v>
      </c>
      <c r="M12" s="394" t="s">
        <v>294</v>
      </c>
      <c r="N12" s="71"/>
      <c r="O12" s="103"/>
      <c r="P12" s="76"/>
      <c r="Q12" s="76"/>
      <c r="R12" s="76"/>
      <c r="S12" s="76"/>
    </row>
    <row r="13" spans="1:19" ht="23.25" customHeight="1" thickBot="1">
      <c r="A13" s="66"/>
      <c r="B13" s="66"/>
      <c r="C13" s="31"/>
      <c r="D13" s="70"/>
      <c r="E13" s="415"/>
      <c r="F13" s="402"/>
      <c r="G13" s="442"/>
      <c r="H13" s="442"/>
      <c r="I13" s="92" t="s">
        <v>296</v>
      </c>
      <c r="J13" s="92" t="s">
        <v>297</v>
      </c>
      <c r="K13" s="402"/>
      <c r="L13" s="402"/>
      <c r="M13" s="396"/>
      <c r="N13" s="71"/>
      <c r="P13" s="76"/>
      <c r="Q13" s="76"/>
      <c r="R13" s="76"/>
      <c r="S13" s="76"/>
    </row>
    <row r="14" spans="1:19" ht="12" thickBot="1">
      <c r="A14" s="66"/>
      <c r="B14" s="66"/>
      <c r="C14" s="31"/>
      <c r="D14" s="70"/>
      <c r="E14" s="87">
        <v>1</v>
      </c>
      <c r="F14" s="89">
        <v>2</v>
      </c>
      <c r="G14" s="89">
        <v>3</v>
      </c>
      <c r="H14" s="89">
        <v>4</v>
      </c>
      <c r="I14" s="89">
        <v>5</v>
      </c>
      <c r="J14" s="89">
        <v>6</v>
      </c>
      <c r="K14" s="89">
        <v>7</v>
      </c>
      <c r="L14" s="89">
        <v>8</v>
      </c>
      <c r="M14" s="90">
        <v>9</v>
      </c>
      <c r="N14" s="71"/>
      <c r="P14" s="76"/>
      <c r="Q14" s="76"/>
      <c r="R14" s="76"/>
      <c r="S14" s="76"/>
    </row>
    <row r="15" spans="1:19" ht="12" thickBot="1">
      <c r="A15" s="75" t="s">
        <v>283</v>
      </c>
      <c r="B15" s="66"/>
      <c r="C15" s="31"/>
      <c r="D15" s="70"/>
      <c r="E15" s="9"/>
      <c r="F15" s="9"/>
      <c r="G15" s="9"/>
      <c r="H15" s="9"/>
      <c r="I15" s="9"/>
      <c r="J15" s="9"/>
      <c r="K15" s="9"/>
      <c r="L15" s="9"/>
      <c r="M15" s="9"/>
      <c r="N15" s="71"/>
      <c r="P15" s="76"/>
      <c r="Q15" s="76"/>
      <c r="R15" s="76"/>
      <c r="S15" s="76"/>
    </row>
    <row r="16" spans="1:19" ht="66" customHeight="1">
      <c r="A16" s="66"/>
      <c r="B16" s="66"/>
      <c r="C16" s="31"/>
      <c r="D16" s="70"/>
      <c r="E16" s="109" t="s">
        <v>317</v>
      </c>
      <c r="F16" s="95" t="s">
        <v>318</v>
      </c>
      <c r="G16" s="102"/>
      <c r="H16" s="156" t="s">
        <v>356</v>
      </c>
      <c r="I16" s="233"/>
      <c r="J16" s="234"/>
      <c r="K16" s="233"/>
      <c r="L16" s="233"/>
      <c r="M16" s="128"/>
      <c r="N16" s="71"/>
      <c r="P16" s="76"/>
      <c r="Q16" s="76"/>
      <c r="R16" s="76"/>
      <c r="S16" s="76"/>
    </row>
    <row r="17" spans="1:19" ht="66" customHeight="1">
      <c r="A17" s="66"/>
      <c r="B17" s="66"/>
      <c r="C17" s="31"/>
      <c r="D17" s="70"/>
      <c r="E17" s="204" t="s">
        <v>319</v>
      </c>
      <c r="F17" s="205" t="s">
        <v>320</v>
      </c>
      <c r="G17" s="201"/>
      <c r="H17" s="202" t="s">
        <v>356</v>
      </c>
      <c r="I17" s="108"/>
      <c r="J17" s="127"/>
      <c r="K17" s="108"/>
      <c r="L17" s="108"/>
      <c r="M17" s="207"/>
      <c r="N17" s="71"/>
      <c r="P17" s="76"/>
      <c r="Q17" s="76"/>
      <c r="R17" s="76"/>
      <c r="S17" s="76"/>
    </row>
    <row r="18" spans="1:19" ht="66" customHeight="1" hidden="1">
      <c r="A18" s="118"/>
      <c r="B18" s="118">
        <f>ROW(B19)-ROW()</f>
        <v>1</v>
      </c>
      <c r="C18" s="230" t="s">
        <v>423</v>
      </c>
      <c r="D18" s="70"/>
      <c r="E18" s="236"/>
      <c r="F18" s="237"/>
      <c r="G18" s="100"/>
      <c r="H18" s="157" t="s">
        <v>356</v>
      </c>
      <c r="I18" s="108"/>
      <c r="J18" s="127"/>
      <c r="K18" s="108"/>
      <c r="L18" s="108"/>
      <c r="M18" s="129"/>
      <c r="N18" s="71"/>
      <c r="P18" s="76"/>
      <c r="Q18" s="76"/>
      <c r="R18" s="76"/>
      <c r="S18" s="76"/>
    </row>
    <row r="19" spans="1:14" ht="12.75" customHeight="1" thickBot="1">
      <c r="A19" s="118">
        <f>ROW()-ROW(A18)</f>
        <v>1</v>
      </c>
      <c r="B19" s="118">
        <v>0</v>
      </c>
      <c r="C19" s="84"/>
      <c r="D19" s="125"/>
      <c r="E19" s="148"/>
      <c r="F19" s="208" t="s">
        <v>284</v>
      </c>
      <c r="G19" s="208"/>
      <c r="H19" s="208"/>
      <c r="I19" s="208"/>
      <c r="J19" s="208"/>
      <c r="K19" s="208"/>
      <c r="L19" s="208"/>
      <c r="M19" s="209"/>
      <c r="N19" s="71"/>
    </row>
    <row r="20" spans="1:19" ht="11.25">
      <c r="A20" s="75" t="s">
        <v>282</v>
      </c>
      <c r="B20" s="66"/>
      <c r="C20" s="31"/>
      <c r="D20" s="70"/>
      <c r="E20" s="84"/>
      <c r="F20" s="84"/>
      <c r="G20" s="84"/>
      <c r="H20" s="84"/>
      <c r="I20" s="84"/>
      <c r="J20" s="85"/>
      <c r="K20" s="85"/>
      <c r="L20" s="85"/>
      <c r="M20" s="85"/>
      <c r="N20" s="71"/>
      <c r="P20" s="76"/>
      <c r="Q20" s="76"/>
      <c r="R20" s="76"/>
      <c r="S20" s="76"/>
    </row>
    <row r="21" spans="1:19" ht="11.25" customHeight="1">
      <c r="A21" s="75"/>
      <c r="B21" s="66"/>
      <c r="C21" s="31"/>
      <c r="D21" s="70"/>
      <c r="E21" s="427" t="e">
        <f>IF(#REF!="","",#REF!)</f>
        <v>#REF!</v>
      </c>
      <c r="F21" s="427"/>
      <c r="G21" s="427"/>
      <c r="H21" s="427"/>
      <c r="I21" s="427"/>
      <c r="J21" s="427"/>
      <c r="K21" s="427"/>
      <c r="L21" s="427"/>
      <c r="M21" s="427"/>
      <c r="N21" s="71"/>
      <c r="P21" s="76"/>
      <c r="Q21" s="76"/>
      <c r="R21" s="76"/>
      <c r="S21" s="76"/>
    </row>
    <row r="22" spans="1:19" ht="11.25" customHeight="1">
      <c r="A22" s="75"/>
      <c r="B22" s="66"/>
      <c r="C22" s="31"/>
      <c r="D22" s="70"/>
      <c r="E22" s="180"/>
      <c r="F22" s="180"/>
      <c r="G22" s="180"/>
      <c r="H22" s="180"/>
      <c r="I22" s="180"/>
      <c r="J22" s="180"/>
      <c r="K22" s="180"/>
      <c r="L22" s="180"/>
      <c r="M22" s="180"/>
      <c r="N22" s="71"/>
      <c r="P22" s="76"/>
      <c r="Q22" s="76"/>
      <c r="R22" s="76"/>
      <c r="S22" s="76"/>
    </row>
    <row r="23" spans="1:19" s="185" customFormat="1" ht="24.75" customHeight="1">
      <c r="A23" s="181"/>
      <c r="B23" s="181"/>
      <c r="C23" s="182"/>
      <c r="D23" s="183"/>
      <c r="E23" s="116" t="s">
        <v>306</v>
      </c>
      <c r="F23" s="403" t="s">
        <v>307</v>
      </c>
      <c r="G23" s="403"/>
      <c r="H23" s="403"/>
      <c r="I23" s="403"/>
      <c r="J23" s="403"/>
      <c r="K23" s="403"/>
      <c r="L23" s="403"/>
      <c r="M23" s="403"/>
      <c r="N23" s="71"/>
      <c r="P23" s="186"/>
      <c r="Q23" s="186"/>
      <c r="R23" s="186"/>
      <c r="S23" s="186"/>
    </row>
    <row r="24" spans="1:14" ht="11.25">
      <c r="A24" s="75"/>
      <c r="B24" s="66"/>
      <c r="C24" s="31"/>
      <c r="D24" s="72"/>
      <c r="E24" s="73"/>
      <c r="F24" s="73"/>
      <c r="G24" s="73"/>
      <c r="H24" s="73"/>
      <c r="I24" s="73"/>
      <c r="J24" s="73"/>
      <c r="K24" s="73"/>
      <c r="L24" s="73"/>
      <c r="M24" s="73"/>
      <c r="N24" s="74"/>
    </row>
  </sheetData>
  <sheetProtection password="E4D4" sheet="1" scenarios="1" formatColumns="0" formatRows="0"/>
  <mergeCells count="14">
    <mergeCell ref="H12:H13"/>
    <mergeCell ref="I12:J12"/>
    <mergeCell ref="K12:K13"/>
    <mergeCell ref="L12:L13"/>
    <mergeCell ref="M12:M13"/>
    <mergeCell ref="E21:M21"/>
    <mergeCell ref="F23:M23"/>
    <mergeCell ref="E9:M9"/>
    <mergeCell ref="E7:M7"/>
    <mergeCell ref="E8:M8"/>
    <mergeCell ref="E10:M10"/>
    <mergeCell ref="E12:E13"/>
    <mergeCell ref="F12:F13"/>
    <mergeCell ref="G12:G13"/>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67" customFormat="1" ht="32.25" customHeight="1" hidden="1">
      <c r="A1" s="66" t="e">
        <f>ID</f>
        <v>#REF!</v>
      </c>
      <c r="B1" s="66"/>
      <c r="C1" s="66"/>
      <c r="D1" s="66"/>
      <c r="E1" s="75"/>
      <c r="F1" s="75"/>
      <c r="G1" s="75"/>
      <c r="H1" s="75"/>
      <c r="I1" s="75"/>
      <c r="J1" s="75"/>
      <c r="N1" s="66"/>
    </row>
    <row r="2" spans="1:3" s="67" customFormat="1" ht="32.25" customHeight="1" hidden="1">
      <c r="A2" s="66"/>
      <c r="B2" s="66"/>
      <c r="C2" s="66"/>
    </row>
    <row r="3" spans="1:14" s="67" customFormat="1" ht="32.25" customHeight="1" hidden="1">
      <c r="A3" s="66"/>
      <c r="B3" s="66"/>
      <c r="C3" s="66"/>
      <c r="D3" s="66"/>
      <c r="E3" s="66"/>
      <c r="F3" s="66"/>
      <c r="G3" s="66"/>
      <c r="H3" s="66"/>
      <c r="I3" s="66"/>
      <c r="J3" s="66"/>
      <c r="N3" s="66"/>
    </row>
    <row r="4" spans="1:15" ht="11.25">
      <c r="A4" s="66"/>
      <c r="B4" s="66"/>
      <c r="C4" s="31"/>
      <c r="D4" s="68"/>
      <c r="E4" s="69"/>
      <c r="F4" s="69"/>
      <c r="G4" s="69"/>
      <c r="H4" s="69"/>
      <c r="I4" s="69"/>
      <c r="J4" s="69"/>
      <c r="K4" s="69"/>
      <c r="L4" s="69"/>
      <c r="M4" s="69"/>
      <c r="N4" s="69"/>
      <c r="O4" s="83" t="str">
        <f>FORMID</f>
        <v>WARM.OPENINFO.TARIF.4.178</v>
      </c>
    </row>
    <row r="5" spans="1:15" ht="11.25">
      <c r="A5" s="66"/>
      <c r="B5" s="66"/>
      <c r="C5" s="31"/>
      <c r="D5" s="70"/>
      <c r="E5" s="9"/>
      <c r="F5" s="9"/>
      <c r="G5" s="9"/>
      <c r="H5" s="9"/>
      <c r="I5" s="9"/>
      <c r="J5" s="9"/>
      <c r="K5" s="9"/>
      <c r="L5" s="9"/>
      <c r="M5" s="9"/>
      <c r="N5" s="9"/>
      <c r="O5" s="98" t="s">
        <v>498</v>
      </c>
    </row>
    <row r="6" spans="1:15" ht="12" thickBot="1">
      <c r="A6" s="66"/>
      <c r="B6" s="66"/>
      <c r="C6" s="31"/>
      <c r="D6" s="70"/>
      <c r="E6" s="9"/>
      <c r="F6" s="9"/>
      <c r="G6" s="9"/>
      <c r="H6" s="9"/>
      <c r="I6" s="9"/>
      <c r="J6" s="9"/>
      <c r="K6" s="9"/>
      <c r="L6" s="9"/>
      <c r="M6" s="9"/>
      <c r="N6" s="9"/>
      <c r="O6" s="71"/>
    </row>
    <row r="7" spans="1:20" s="81" customFormat="1" ht="15" customHeight="1">
      <c r="A7" s="77"/>
      <c r="B7" s="77"/>
      <c r="C7" s="78"/>
      <c r="D7" s="79"/>
      <c r="E7" s="404" t="s">
        <v>285</v>
      </c>
      <c r="F7" s="405"/>
      <c r="G7" s="405"/>
      <c r="H7" s="405"/>
      <c r="I7" s="405"/>
      <c r="J7" s="405"/>
      <c r="K7" s="405"/>
      <c r="L7" s="405"/>
      <c r="M7" s="405"/>
      <c r="N7" s="406"/>
      <c r="O7" s="80"/>
      <c r="Q7" s="82"/>
      <c r="R7" s="82"/>
      <c r="S7" s="82"/>
      <c r="T7" s="82"/>
    </row>
    <row r="8" spans="1:20" s="81" customFormat="1" ht="15" customHeight="1">
      <c r="A8" s="77"/>
      <c r="B8" s="77"/>
      <c r="C8" s="78"/>
      <c r="D8" s="79"/>
      <c r="E8" s="407" t="s">
        <v>462</v>
      </c>
      <c r="F8" s="408"/>
      <c r="G8" s="408"/>
      <c r="H8" s="408"/>
      <c r="I8" s="408"/>
      <c r="J8" s="408"/>
      <c r="K8" s="408"/>
      <c r="L8" s="408"/>
      <c r="M8" s="408"/>
      <c r="N8" s="409"/>
      <c r="O8" s="80"/>
      <c r="Q8" s="82"/>
      <c r="R8" s="82"/>
      <c r="S8" s="82"/>
      <c r="T8" s="82"/>
    </row>
    <row r="9" spans="1:20" s="81" customFormat="1" ht="15" customHeight="1">
      <c r="A9" s="77"/>
      <c r="B9" s="77"/>
      <c r="C9" s="78"/>
      <c r="D9" s="79"/>
      <c r="E9" s="407" t="e">
        <f>COMPANY</f>
        <v>#REF!</v>
      </c>
      <c r="F9" s="408"/>
      <c r="G9" s="408"/>
      <c r="H9" s="408"/>
      <c r="I9" s="408"/>
      <c r="J9" s="408"/>
      <c r="K9" s="408"/>
      <c r="L9" s="408"/>
      <c r="M9" s="408"/>
      <c r="N9" s="409"/>
      <c r="O9" s="80"/>
      <c r="Q9" s="82"/>
      <c r="R9" s="82"/>
      <c r="S9" s="82"/>
      <c r="T9" s="82"/>
    </row>
    <row r="10" spans="1:20" ht="15" customHeight="1" thickBot="1">
      <c r="A10" s="66"/>
      <c r="B10" s="66"/>
      <c r="C10" s="31"/>
      <c r="D10" s="70"/>
      <c r="E10" s="410" t="e">
        <f>"на "&amp;Period_name_3</f>
        <v>#REF!</v>
      </c>
      <c r="F10" s="411"/>
      <c r="G10" s="411"/>
      <c r="H10" s="411"/>
      <c r="I10" s="411"/>
      <c r="J10" s="411"/>
      <c r="K10" s="411"/>
      <c r="L10" s="411"/>
      <c r="M10" s="411"/>
      <c r="N10" s="412"/>
      <c r="O10" s="71"/>
      <c r="Q10" s="76"/>
      <c r="R10" s="76"/>
      <c r="S10" s="76"/>
      <c r="T10" s="76"/>
    </row>
    <row r="11" spans="1:20" ht="12" thickBot="1">
      <c r="A11" s="66"/>
      <c r="B11" s="66"/>
      <c r="C11" s="31"/>
      <c r="D11" s="70"/>
      <c r="E11" s="9"/>
      <c r="F11" s="9"/>
      <c r="G11" s="9"/>
      <c r="H11" s="9"/>
      <c r="I11" s="9"/>
      <c r="J11" s="9"/>
      <c r="K11" s="9"/>
      <c r="L11" s="9"/>
      <c r="M11" s="9"/>
      <c r="N11" s="9"/>
      <c r="O11" s="71"/>
      <c r="Q11" s="76"/>
      <c r="R11" s="76"/>
      <c r="S11" s="76"/>
      <c r="T11" s="76"/>
    </row>
    <row r="12" spans="1:20" ht="15" customHeight="1">
      <c r="A12" s="66"/>
      <c r="B12" s="66"/>
      <c r="C12" s="31"/>
      <c r="D12" s="70"/>
      <c r="E12" s="423" t="s">
        <v>321</v>
      </c>
      <c r="F12" s="416" t="s">
        <v>322</v>
      </c>
      <c r="G12" s="416"/>
      <c r="H12" s="416"/>
      <c r="I12" s="391" t="s">
        <v>290</v>
      </c>
      <c r="J12" s="400" t="s">
        <v>291</v>
      </c>
      <c r="K12" s="400"/>
      <c r="L12" s="400" t="s">
        <v>292</v>
      </c>
      <c r="M12" s="400" t="s">
        <v>293</v>
      </c>
      <c r="N12" s="394" t="s">
        <v>294</v>
      </c>
      <c r="O12" s="71"/>
      <c r="P12" s="103"/>
      <c r="Q12" s="76"/>
      <c r="R12" s="76"/>
      <c r="S12" s="76"/>
      <c r="T12" s="76"/>
    </row>
    <row r="13" spans="1:20" ht="15" customHeight="1">
      <c r="A13" s="66"/>
      <c r="B13" s="66"/>
      <c r="C13" s="31"/>
      <c r="D13" s="70"/>
      <c r="E13" s="424"/>
      <c r="F13" s="397" t="s">
        <v>344</v>
      </c>
      <c r="G13" s="397" t="s">
        <v>295</v>
      </c>
      <c r="H13" s="397"/>
      <c r="I13" s="392"/>
      <c r="J13" s="401"/>
      <c r="K13" s="401"/>
      <c r="L13" s="401"/>
      <c r="M13" s="401"/>
      <c r="N13" s="395"/>
      <c r="O13" s="71"/>
      <c r="P13" s="103"/>
      <c r="Q13" s="76"/>
      <c r="R13" s="76"/>
      <c r="S13" s="76"/>
      <c r="T13" s="76"/>
    </row>
    <row r="14" spans="1:20" ht="33.75" customHeight="1">
      <c r="A14" s="66"/>
      <c r="B14" s="66"/>
      <c r="C14" s="31"/>
      <c r="D14" s="70"/>
      <c r="E14" s="424"/>
      <c r="F14" s="397"/>
      <c r="G14" s="91" t="s">
        <v>345</v>
      </c>
      <c r="H14" s="91" t="s">
        <v>346</v>
      </c>
      <c r="I14" s="392"/>
      <c r="J14" s="401" t="s">
        <v>296</v>
      </c>
      <c r="K14" s="401" t="s">
        <v>297</v>
      </c>
      <c r="L14" s="401"/>
      <c r="M14" s="401"/>
      <c r="N14" s="395"/>
      <c r="O14" s="71"/>
      <c r="Q14" s="76"/>
      <c r="R14" s="76"/>
      <c r="S14" s="76"/>
      <c r="T14" s="76"/>
    </row>
    <row r="15" spans="1:20" ht="15" customHeight="1" thickBot="1">
      <c r="A15" s="66"/>
      <c r="B15" s="66"/>
      <c r="C15" s="31"/>
      <c r="D15" s="70"/>
      <c r="E15" s="238" t="s">
        <v>466</v>
      </c>
      <c r="F15" s="93" t="s">
        <v>343</v>
      </c>
      <c r="G15" s="93" t="s">
        <v>343</v>
      </c>
      <c r="H15" s="93" t="s">
        <v>320</v>
      </c>
      <c r="I15" s="393"/>
      <c r="J15" s="402"/>
      <c r="K15" s="402"/>
      <c r="L15" s="402"/>
      <c r="M15" s="402"/>
      <c r="N15" s="396"/>
      <c r="O15" s="71"/>
      <c r="Q15" s="76"/>
      <c r="R15" s="76"/>
      <c r="S15" s="76"/>
      <c r="T15" s="76"/>
    </row>
    <row r="16" spans="1:20" ht="12" thickBot="1">
      <c r="A16" s="66"/>
      <c r="B16" s="66"/>
      <c r="C16" s="31"/>
      <c r="D16" s="70"/>
      <c r="E16" s="87">
        <v>1</v>
      </c>
      <c r="F16" s="89">
        <v>2</v>
      </c>
      <c r="G16" s="89">
        <v>3</v>
      </c>
      <c r="H16" s="89">
        <v>4</v>
      </c>
      <c r="I16" s="89">
        <v>5</v>
      </c>
      <c r="J16" s="89">
        <v>6</v>
      </c>
      <c r="K16" s="89">
        <v>7</v>
      </c>
      <c r="L16" s="89">
        <v>8</v>
      </c>
      <c r="M16" s="89">
        <v>9</v>
      </c>
      <c r="N16" s="90">
        <v>10</v>
      </c>
      <c r="O16" s="71"/>
      <c r="Q16" s="76"/>
      <c r="R16" s="76"/>
      <c r="S16" s="76"/>
      <c r="T16" s="76"/>
    </row>
    <row r="17" spans="1:20" ht="12" thickBot="1">
      <c r="A17" s="75" t="s">
        <v>283</v>
      </c>
      <c r="B17" s="66"/>
      <c r="C17" s="31"/>
      <c r="D17" s="70"/>
      <c r="E17" s="199"/>
      <c r="F17" s="199"/>
      <c r="G17" s="199"/>
      <c r="H17" s="199"/>
      <c r="I17" s="199"/>
      <c r="J17" s="199"/>
      <c r="K17" s="199"/>
      <c r="L17" s="199"/>
      <c r="M17" s="199"/>
      <c r="N17" s="199"/>
      <c r="O17" s="71"/>
      <c r="Q17" s="76"/>
      <c r="R17" s="76"/>
      <c r="S17" s="76"/>
      <c r="T17" s="76"/>
    </row>
    <row r="18" spans="1:20" ht="22.5">
      <c r="A18" s="118"/>
      <c r="B18" s="118">
        <f>ROW(B19)-ROW()</f>
        <v>1</v>
      </c>
      <c r="C18" s="84"/>
      <c r="D18" s="70"/>
      <c r="E18" s="210"/>
      <c r="F18" s="211"/>
      <c r="G18" s="211"/>
      <c r="H18" s="212"/>
      <c r="I18" s="213" t="s">
        <v>356</v>
      </c>
      <c r="J18" s="233"/>
      <c r="K18" s="234"/>
      <c r="L18" s="233"/>
      <c r="M18" s="233"/>
      <c r="N18" s="214"/>
      <c r="O18" s="71"/>
      <c r="Q18" s="76"/>
      <c r="R18" s="76"/>
      <c r="S18" s="76"/>
      <c r="T18" s="76"/>
    </row>
    <row r="19" spans="1:15" ht="12.75" customHeight="1" thickBot="1">
      <c r="A19" s="118">
        <f>ROW()-ROW(A18)</f>
        <v>1</v>
      </c>
      <c r="B19" s="118">
        <v>1</v>
      </c>
      <c r="C19" s="84"/>
      <c r="D19" s="125"/>
      <c r="E19" s="148"/>
      <c r="F19" s="208" t="s">
        <v>284</v>
      </c>
      <c r="G19" s="208"/>
      <c r="H19" s="208"/>
      <c r="I19" s="208"/>
      <c r="J19" s="208"/>
      <c r="K19" s="208"/>
      <c r="L19" s="208"/>
      <c r="M19" s="208"/>
      <c r="N19" s="209"/>
      <c r="O19" s="71"/>
    </row>
    <row r="20" spans="1:20" ht="11.25">
      <c r="A20" s="75" t="s">
        <v>282</v>
      </c>
      <c r="B20" s="66"/>
      <c r="C20" s="31"/>
      <c r="D20" s="70"/>
      <c r="E20" s="84"/>
      <c r="F20" s="84"/>
      <c r="G20" s="84"/>
      <c r="H20" s="84"/>
      <c r="I20" s="84"/>
      <c r="J20" s="84"/>
      <c r="K20" s="85"/>
      <c r="L20" s="85"/>
      <c r="M20" s="85"/>
      <c r="N20" s="85"/>
      <c r="O20" s="71"/>
      <c r="Q20" s="76"/>
      <c r="R20" s="76"/>
      <c r="S20" s="76"/>
      <c r="T20" s="76"/>
    </row>
    <row r="21" spans="1:20" ht="11.25">
      <c r="A21" s="75"/>
      <c r="B21" s="66"/>
      <c r="C21" s="31"/>
      <c r="D21" s="70"/>
      <c r="E21" s="443" t="e">
        <f>IF(#REF!="","",#REF!)</f>
        <v>#REF!</v>
      </c>
      <c r="F21" s="443"/>
      <c r="G21" s="443"/>
      <c r="H21" s="443"/>
      <c r="I21" s="443"/>
      <c r="J21" s="443"/>
      <c r="K21" s="443"/>
      <c r="L21" s="443"/>
      <c r="M21" s="443"/>
      <c r="N21" s="443"/>
      <c r="O21" s="71"/>
      <c r="Q21" s="76"/>
      <c r="R21" s="76"/>
      <c r="S21" s="76"/>
      <c r="T21" s="76"/>
    </row>
    <row r="22" spans="1:20" ht="11.25">
      <c r="A22" s="75"/>
      <c r="B22" s="66"/>
      <c r="C22" s="31"/>
      <c r="D22" s="70"/>
      <c r="E22" s="179"/>
      <c r="F22" s="179"/>
      <c r="G22" s="179"/>
      <c r="H22" s="179"/>
      <c r="I22" s="179"/>
      <c r="J22" s="179"/>
      <c r="K22" s="179"/>
      <c r="L22" s="179"/>
      <c r="M22" s="179"/>
      <c r="N22" s="179"/>
      <c r="O22" s="71"/>
      <c r="Q22" s="76"/>
      <c r="R22" s="76"/>
      <c r="S22" s="76"/>
      <c r="T22" s="76"/>
    </row>
    <row r="23" spans="1:20" s="185" customFormat="1" ht="24.75" customHeight="1">
      <c r="A23" s="181"/>
      <c r="B23" s="181"/>
      <c r="C23" s="182"/>
      <c r="D23" s="183"/>
      <c r="E23" s="116" t="s">
        <v>306</v>
      </c>
      <c r="F23" s="403" t="s">
        <v>307</v>
      </c>
      <c r="G23" s="403"/>
      <c r="H23" s="403"/>
      <c r="I23" s="403"/>
      <c r="J23" s="403"/>
      <c r="K23" s="403"/>
      <c r="L23" s="403"/>
      <c r="M23" s="403"/>
      <c r="N23" s="403"/>
      <c r="O23" s="184"/>
      <c r="Q23" s="186"/>
      <c r="R23" s="186"/>
      <c r="S23" s="186"/>
      <c r="T23" s="186"/>
    </row>
    <row r="24" spans="1:15" ht="11.25">
      <c r="A24" s="75"/>
      <c r="B24" s="66"/>
      <c r="C24" s="31"/>
      <c r="D24" s="72"/>
      <c r="E24" s="73"/>
      <c r="F24" s="73"/>
      <c r="G24" s="73"/>
      <c r="H24" s="73"/>
      <c r="I24" s="73"/>
      <c r="J24" s="73"/>
      <c r="K24" s="73"/>
      <c r="L24" s="73"/>
      <c r="M24" s="73"/>
      <c r="N24" s="73"/>
      <c r="O24" s="74"/>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67" customFormat="1" ht="32.25" customHeight="1" hidden="1">
      <c r="A1" s="66" t="e">
        <f>ID</f>
        <v>#REF!</v>
      </c>
      <c r="B1" s="66"/>
      <c r="C1" s="66"/>
      <c r="D1" s="66"/>
      <c r="E1" s="75"/>
      <c r="F1" s="75"/>
      <c r="G1" s="75"/>
      <c r="H1" s="75"/>
      <c r="I1" s="75"/>
      <c r="J1" s="75"/>
      <c r="N1" s="66"/>
    </row>
    <row r="2" spans="1:3" s="67" customFormat="1" ht="32.25" customHeight="1" hidden="1">
      <c r="A2" s="66"/>
      <c r="B2" s="66"/>
      <c r="C2" s="66"/>
    </row>
    <row r="3" spans="1:14" s="67" customFormat="1" ht="32.25" customHeight="1" hidden="1">
      <c r="A3" s="66"/>
      <c r="B3" s="66"/>
      <c r="C3" s="66"/>
      <c r="D3" s="66"/>
      <c r="E3" s="66"/>
      <c r="F3" s="66"/>
      <c r="G3" s="66"/>
      <c r="H3" s="66"/>
      <c r="I3" s="66"/>
      <c r="J3" s="66"/>
      <c r="N3" s="66"/>
    </row>
    <row r="4" spans="1:15" ht="11.25">
      <c r="A4" s="66"/>
      <c r="B4" s="66"/>
      <c r="C4" s="31"/>
      <c r="D4" s="68"/>
      <c r="E4" s="69"/>
      <c r="F4" s="69"/>
      <c r="G4" s="69"/>
      <c r="H4" s="69"/>
      <c r="I4" s="69"/>
      <c r="J4" s="69"/>
      <c r="K4" s="69"/>
      <c r="L4" s="69"/>
      <c r="M4" s="69"/>
      <c r="N4" s="69"/>
      <c r="O4" s="83" t="str">
        <f>FORMID</f>
        <v>WARM.OPENINFO.TARIF.4.178</v>
      </c>
    </row>
    <row r="5" spans="1:15" ht="11.25">
      <c r="A5" s="66"/>
      <c r="B5" s="66"/>
      <c r="C5" s="31"/>
      <c r="D5" s="70"/>
      <c r="E5" s="9"/>
      <c r="F5" s="9"/>
      <c r="G5" s="9"/>
      <c r="H5" s="9"/>
      <c r="I5" s="9"/>
      <c r="J5" s="9"/>
      <c r="K5" s="9"/>
      <c r="L5" s="9"/>
      <c r="M5" s="9"/>
      <c r="N5" s="9"/>
      <c r="O5" s="98" t="s">
        <v>498</v>
      </c>
    </row>
    <row r="6" spans="1:15" ht="12" thickBot="1">
      <c r="A6" s="66"/>
      <c r="B6" s="66"/>
      <c r="C6" s="31"/>
      <c r="D6" s="70"/>
      <c r="E6" s="9"/>
      <c r="F6" s="9"/>
      <c r="G6" s="9"/>
      <c r="H6" s="9"/>
      <c r="I6" s="9"/>
      <c r="J6" s="9"/>
      <c r="K6" s="9"/>
      <c r="L6" s="9"/>
      <c r="M6" s="9"/>
      <c r="N6" s="9"/>
      <c r="O6" s="71"/>
    </row>
    <row r="7" spans="1:20" s="81" customFormat="1" ht="15" customHeight="1">
      <c r="A7" s="77"/>
      <c r="B7" s="77"/>
      <c r="C7" s="78"/>
      <c r="D7" s="79"/>
      <c r="E7" s="404" t="s">
        <v>285</v>
      </c>
      <c r="F7" s="405"/>
      <c r="G7" s="405"/>
      <c r="H7" s="405"/>
      <c r="I7" s="405"/>
      <c r="J7" s="405"/>
      <c r="K7" s="405"/>
      <c r="L7" s="405"/>
      <c r="M7" s="405"/>
      <c r="N7" s="406"/>
      <c r="O7" s="80"/>
      <c r="Q7" s="82"/>
      <c r="R7" s="82"/>
      <c r="S7" s="82"/>
      <c r="T7" s="82"/>
    </row>
    <row r="8" spans="1:20" s="81" customFormat="1" ht="15" customHeight="1">
      <c r="A8" s="77"/>
      <c r="B8" s="77"/>
      <c r="C8" s="78"/>
      <c r="D8" s="79"/>
      <c r="E8" s="407" t="s">
        <v>462</v>
      </c>
      <c r="F8" s="408"/>
      <c r="G8" s="408"/>
      <c r="H8" s="408"/>
      <c r="I8" s="408"/>
      <c r="J8" s="408"/>
      <c r="K8" s="408"/>
      <c r="L8" s="408"/>
      <c r="M8" s="408"/>
      <c r="N8" s="409"/>
      <c r="O8" s="80"/>
      <c r="Q8" s="82"/>
      <c r="R8" s="82"/>
      <c r="S8" s="82"/>
      <c r="T8" s="82"/>
    </row>
    <row r="9" spans="1:20" s="81" customFormat="1" ht="15" customHeight="1">
      <c r="A9" s="77"/>
      <c r="B9" s="77"/>
      <c r="C9" s="78"/>
      <c r="D9" s="79"/>
      <c r="E9" s="407" t="e">
        <f>COMPANY</f>
        <v>#REF!</v>
      </c>
      <c r="F9" s="408"/>
      <c r="G9" s="408"/>
      <c r="H9" s="408"/>
      <c r="I9" s="408"/>
      <c r="J9" s="408"/>
      <c r="K9" s="408"/>
      <c r="L9" s="408"/>
      <c r="M9" s="408"/>
      <c r="N9" s="409"/>
      <c r="O9" s="80"/>
      <c r="Q9" s="82"/>
      <c r="R9" s="82"/>
      <c r="S9" s="82"/>
      <c r="T9" s="82"/>
    </row>
    <row r="10" spans="1:20" ht="15" customHeight="1" thickBot="1">
      <c r="A10" s="66"/>
      <c r="B10" s="66"/>
      <c r="C10" s="31"/>
      <c r="D10" s="70"/>
      <c r="E10" s="410" t="e">
        <f>"на "&amp;Period_name_4</f>
        <v>#REF!</v>
      </c>
      <c r="F10" s="411"/>
      <c r="G10" s="411"/>
      <c r="H10" s="411"/>
      <c r="I10" s="411"/>
      <c r="J10" s="411"/>
      <c r="K10" s="411"/>
      <c r="L10" s="411"/>
      <c r="M10" s="411"/>
      <c r="N10" s="412"/>
      <c r="O10" s="71"/>
      <c r="Q10" s="76"/>
      <c r="R10" s="76"/>
      <c r="S10" s="76"/>
      <c r="T10" s="76"/>
    </row>
    <row r="11" spans="1:20" ht="12" thickBot="1">
      <c r="A11" s="66"/>
      <c r="B11" s="66"/>
      <c r="C11" s="31"/>
      <c r="D11" s="70"/>
      <c r="E11" s="9"/>
      <c r="F11" s="9"/>
      <c r="G11" s="9"/>
      <c r="H11" s="9"/>
      <c r="I11" s="9"/>
      <c r="J11" s="9"/>
      <c r="K11" s="9"/>
      <c r="L11" s="9"/>
      <c r="M11" s="9"/>
      <c r="N11" s="9"/>
      <c r="O11" s="71"/>
      <c r="Q11" s="76"/>
      <c r="R11" s="76"/>
      <c r="S11" s="76"/>
      <c r="T11" s="76"/>
    </row>
    <row r="12" spans="1:20" ht="15" customHeight="1">
      <c r="A12" s="66"/>
      <c r="B12" s="66"/>
      <c r="C12" s="31"/>
      <c r="D12" s="70"/>
      <c r="E12" s="423" t="s">
        <v>321</v>
      </c>
      <c r="F12" s="416" t="s">
        <v>322</v>
      </c>
      <c r="G12" s="416"/>
      <c r="H12" s="416"/>
      <c r="I12" s="391" t="s">
        <v>290</v>
      </c>
      <c r="J12" s="400" t="s">
        <v>291</v>
      </c>
      <c r="K12" s="400"/>
      <c r="L12" s="400" t="s">
        <v>292</v>
      </c>
      <c r="M12" s="400" t="s">
        <v>293</v>
      </c>
      <c r="N12" s="394" t="s">
        <v>294</v>
      </c>
      <c r="O12" s="71"/>
      <c r="P12" s="103"/>
      <c r="Q12" s="76"/>
      <c r="R12" s="76"/>
      <c r="S12" s="76"/>
      <c r="T12" s="76"/>
    </row>
    <row r="13" spans="1:20" ht="15" customHeight="1">
      <c r="A13" s="66"/>
      <c r="B13" s="66"/>
      <c r="C13" s="31"/>
      <c r="D13" s="70"/>
      <c r="E13" s="424"/>
      <c r="F13" s="397" t="s">
        <v>344</v>
      </c>
      <c r="G13" s="397" t="s">
        <v>295</v>
      </c>
      <c r="H13" s="397"/>
      <c r="I13" s="392"/>
      <c r="J13" s="401"/>
      <c r="K13" s="401"/>
      <c r="L13" s="401"/>
      <c r="M13" s="401"/>
      <c r="N13" s="395"/>
      <c r="O13" s="71"/>
      <c r="P13" s="103"/>
      <c r="Q13" s="76"/>
      <c r="R13" s="76"/>
      <c r="S13" s="76"/>
      <c r="T13" s="76"/>
    </row>
    <row r="14" spans="1:20" ht="33.75" customHeight="1">
      <c r="A14" s="66"/>
      <c r="B14" s="66"/>
      <c r="C14" s="31"/>
      <c r="D14" s="70"/>
      <c r="E14" s="424"/>
      <c r="F14" s="397"/>
      <c r="G14" s="91" t="s">
        <v>345</v>
      </c>
      <c r="H14" s="91" t="s">
        <v>346</v>
      </c>
      <c r="I14" s="392"/>
      <c r="J14" s="401" t="s">
        <v>296</v>
      </c>
      <c r="K14" s="401" t="s">
        <v>297</v>
      </c>
      <c r="L14" s="401"/>
      <c r="M14" s="401"/>
      <c r="N14" s="395"/>
      <c r="O14" s="71"/>
      <c r="Q14" s="76"/>
      <c r="R14" s="76"/>
      <c r="S14" s="76"/>
      <c r="T14" s="76"/>
    </row>
    <row r="15" spans="1:20" ht="15" customHeight="1" thickBot="1">
      <c r="A15" s="66"/>
      <c r="B15" s="66"/>
      <c r="C15" s="31"/>
      <c r="D15" s="70"/>
      <c r="E15" s="238" t="s">
        <v>466</v>
      </c>
      <c r="F15" s="93" t="s">
        <v>343</v>
      </c>
      <c r="G15" s="93" t="s">
        <v>343</v>
      </c>
      <c r="H15" s="93" t="s">
        <v>320</v>
      </c>
      <c r="I15" s="393"/>
      <c r="J15" s="402"/>
      <c r="K15" s="402"/>
      <c r="L15" s="402"/>
      <c r="M15" s="402"/>
      <c r="N15" s="396"/>
      <c r="O15" s="71"/>
      <c r="Q15" s="76"/>
      <c r="R15" s="76"/>
      <c r="S15" s="76"/>
      <c r="T15" s="76"/>
    </row>
    <row r="16" spans="1:20" ht="12" thickBot="1">
      <c r="A16" s="66"/>
      <c r="B16" s="66"/>
      <c r="C16" s="31"/>
      <c r="D16" s="70"/>
      <c r="E16" s="87">
        <v>1</v>
      </c>
      <c r="F16" s="89">
        <v>2</v>
      </c>
      <c r="G16" s="89">
        <v>3</v>
      </c>
      <c r="H16" s="89">
        <v>4</v>
      </c>
      <c r="I16" s="89">
        <v>5</v>
      </c>
      <c r="J16" s="89">
        <v>6</v>
      </c>
      <c r="K16" s="89">
        <v>7</v>
      </c>
      <c r="L16" s="89">
        <v>8</v>
      </c>
      <c r="M16" s="89">
        <v>9</v>
      </c>
      <c r="N16" s="90">
        <v>10</v>
      </c>
      <c r="O16" s="71"/>
      <c r="Q16" s="76"/>
      <c r="R16" s="76"/>
      <c r="S16" s="76"/>
      <c r="T16" s="76"/>
    </row>
    <row r="17" spans="1:20" ht="12" thickBot="1">
      <c r="A17" s="75" t="s">
        <v>283</v>
      </c>
      <c r="B17" s="66"/>
      <c r="C17" s="31"/>
      <c r="D17" s="70"/>
      <c r="E17" s="199"/>
      <c r="F17" s="199"/>
      <c r="G17" s="199"/>
      <c r="H17" s="199"/>
      <c r="I17" s="199"/>
      <c r="J17" s="199"/>
      <c r="K17" s="199"/>
      <c r="L17" s="199"/>
      <c r="M17" s="199"/>
      <c r="N17" s="199"/>
      <c r="O17" s="71"/>
      <c r="Q17" s="76"/>
      <c r="R17" s="76"/>
      <c r="S17" s="76"/>
      <c r="T17" s="76"/>
    </row>
    <row r="18" spans="1:20" ht="22.5">
      <c r="A18" s="118"/>
      <c r="B18" s="118">
        <f>ROW(B19)-ROW()</f>
        <v>1</v>
      </c>
      <c r="C18" s="84"/>
      <c r="D18" s="70"/>
      <c r="E18" s="210"/>
      <c r="F18" s="211"/>
      <c r="G18" s="211"/>
      <c r="H18" s="212"/>
      <c r="I18" s="213" t="s">
        <v>356</v>
      </c>
      <c r="J18" s="233"/>
      <c r="K18" s="234"/>
      <c r="L18" s="233"/>
      <c r="M18" s="233"/>
      <c r="N18" s="214"/>
      <c r="O18" s="71"/>
      <c r="Q18" s="76"/>
      <c r="R18" s="76"/>
      <c r="S18" s="76"/>
      <c r="T18" s="76"/>
    </row>
    <row r="19" spans="1:15" ht="12.75" customHeight="1" thickBot="1">
      <c r="A19" s="118">
        <f>ROW()-ROW(A18)</f>
        <v>1</v>
      </c>
      <c r="B19" s="118">
        <v>1</v>
      </c>
      <c r="C19" s="84"/>
      <c r="D19" s="125"/>
      <c r="E19" s="148"/>
      <c r="F19" s="208" t="s">
        <v>284</v>
      </c>
      <c r="G19" s="208"/>
      <c r="H19" s="208"/>
      <c r="I19" s="208"/>
      <c r="J19" s="208"/>
      <c r="K19" s="208"/>
      <c r="L19" s="208"/>
      <c r="M19" s="208"/>
      <c r="N19" s="209"/>
      <c r="O19" s="71"/>
    </row>
    <row r="20" spans="1:20" ht="11.25">
      <c r="A20" s="75" t="s">
        <v>282</v>
      </c>
      <c r="B20" s="66"/>
      <c r="C20" s="31"/>
      <c r="D20" s="70"/>
      <c r="E20" s="84"/>
      <c r="F20" s="84"/>
      <c r="G20" s="84"/>
      <c r="H20" s="84"/>
      <c r="I20" s="84"/>
      <c r="J20" s="84"/>
      <c r="K20" s="85"/>
      <c r="L20" s="85"/>
      <c r="M20" s="85"/>
      <c r="N20" s="85"/>
      <c r="O20" s="71"/>
      <c r="Q20" s="76"/>
      <c r="R20" s="76"/>
      <c r="S20" s="76"/>
      <c r="T20" s="76"/>
    </row>
    <row r="21" spans="1:20" ht="11.25">
      <c r="A21" s="75"/>
      <c r="B21" s="66"/>
      <c r="C21" s="31"/>
      <c r="D21" s="70"/>
      <c r="E21" s="443" t="e">
        <f>IF(#REF!="","",#REF!)</f>
        <v>#REF!</v>
      </c>
      <c r="F21" s="443"/>
      <c r="G21" s="443"/>
      <c r="H21" s="443"/>
      <c r="I21" s="443"/>
      <c r="J21" s="443"/>
      <c r="K21" s="443"/>
      <c r="L21" s="443"/>
      <c r="M21" s="443"/>
      <c r="N21" s="443"/>
      <c r="O21" s="71"/>
      <c r="Q21" s="76"/>
      <c r="R21" s="76"/>
      <c r="S21" s="76"/>
      <c r="T21" s="76"/>
    </row>
    <row r="22" spans="1:20" ht="11.25">
      <c r="A22" s="75"/>
      <c r="B22" s="66"/>
      <c r="C22" s="31"/>
      <c r="D22" s="70"/>
      <c r="E22" s="179"/>
      <c r="F22" s="179"/>
      <c r="G22" s="179"/>
      <c r="H22" s="179"/>
      <c r="I22" s="179"/>
      <c r="J22" s="179"/>
      <c r="K22" s="179"/>
      <c r="L22" s="179"/>
      <c r="M22" s="179"/>
      <c r="N22" s="179"/>
      <c r="O22" s="71"/>
      <c r="Q22" s="76"/>
      <c r="R22" s="76"/>
      <c r="S22" s="76"/>
      <c r="T22" s="76"/>
    </row>
    <row r="23" spans="1:20" s="185" customFormat="1" ht="24.75" customHeight="1">
      <c r="A23" s="181"/>
      <c r="B23" s="181"/>
      <c r="C23" s="182"/>
      <c r="D23" s="183"/>
      <c r="E23" s="116" t="s">
        <v>306</v>
      </c>
      <c r="F23" s="403" t="s">
        <v>307</v>
      </c>
      <c r="G23" s="403"/>
      <c r="H23" s="403"/>
      <c r="I23" s="403"/>
      <c r="J23" s="403"/>
      <c r="K23" s="403"/>
      <c r="L23" s="403"/>
      <c r="M23" s="403"/>
      <c r="N23" s="403"/>
      <c r="O23" s="184"/>
      <c r="Q23" s="186"/>
      <c r="R23" s="186"/>
      <c r="S23" s="186"/>
      <c r="T23" s="186"/>
    </row>
    <row r="24" spans="1:15" ht="11.25">
      <c r="A24" s="75"/>
      <c r="B24" s="66"/>
      <c r="C24" s="31"/>
      <c r="D24" s="72"/>
      <c r="E24" s="73"/>
      <c r="F24" s="73"/>
      <c r="G24" s="73"/>
      <c r="H24" s="73"/>
      <c r="I24" s="73"/>
      <c r="J24" s="73"/>
      <c r="K24" s="73"/>
      <c r="L24" s="73"/>
      <c r="M24" s="73"/>
      <c r="N24" s="73"/>
      <c r="O24" s="74"/>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dimension ref="A1:J37"/>
  <sheetViews>
    <sheetView zoomScalePageLayoutView="0" workbookViewId="0" topLeftCell="A4">
      <selection activeCell="D28" sqref="D28:D29"/>
    </sheetView>
  </sheetViews>
  <sheetFormatPr defaultColWidth="9.140625" defaultRowHeight="11.25"/>
  <cols>
    <col min="1" max="1" width="10.7109375" style="316" customWidth="1"/>
    <col min="2" max="2" width="50.7109375" style="316" customWidth="1"/>
    <col min="3" max="3" width="5.7109375" style="316" customWidth="1"/>
    <col min="4" max="4" width="23.140625" style="316" customWidth="1"/>
    <col min="5" max="16384" width="9.140625" style="316" customWidth="1"/>
  </cols>
  <sheetData>
    <row r="1" spans="1:4" ht="32.25" customHeight="1" hidden="1">
      <c r="A1" s="314"/>
      <c r="B1" s="314"/>
      <c r="C1" s="314"/>
      <c r="D1" s="315"/>
    </row>
    <row r="2" ht="32.25" customHeight="1" hidden="1"/>
    <row r="3" spans="1:4" ht="32.25" customHeight="1" hidden="1">
      <c r="A3" s="315"/>
      <c r="B3" s="315"/>
      <c r="C3" s="315"/>
      <c r="D3" s="315"/>
    </row>
    <row r="4" spans="1:4" ht="15">
      <c r="A4" s="315"/>
      <c r="B4" s="315"/>
      <c r="C4" s="315"/>
      <c r="D4" s="317" t="s">
        <v>712</v>
      </c>
    </row>
    <row r="5" spans="1:10" s="319" customFormat="1" ht="30" customHeight="1">
      <c r="A5" s="461" t="s">
        <v>713</v>
      </c>
      <c r="B5" s="461"/>
      <c r="C5" s="461"/>
      <c r="D5" s="461"/>
      <c r="E5" s="318"/>
      <c r="G5" s="320"/>
      <c r="H5" s="320"/>
      <c r="I5" s="320"/>
      <c r="J5" s="320"/>
    </row>
    <row r="6" spans="1:10" s="319" customFormat="1" ht="15" customHeight="1">
      <c r="A6" s="462" t="s">
        <v>597</v>
      </c>
      <c r="B6" s="462"/>
      <c r="C6" s="462"/>
      <c r="D6" s="462"/>
      <c r="E6" s="318"/>
      <c r="G6" s="320"/>
      <c r="H6" s="320"/>
      <c r="I6" s="320"/>
      <c r="J6" s="320"/>
    </row>
    <row r="7" spans="1:10" ht="15" customHeight="1">
      <c r="A7" s="463" t="s">
        <v>714</v>
      </c>
      <c r="B7" s="463"/>
      <c r="C7" s="463"/>
      <c r="D7" s="463"/>
      <c r="E7" s="321"/>
      <c r="G7" s="322"/>
      <c r="H7" s="322"/>
      <c r="I7" s="322"/>
      <c r="J7" s="322"/>
    </row>
    <row r="8" spans="1:10" ht="15.75" thickBot="1">
      <c r="A8" s="315"/>
      <c r="B8" s="315"/>
      <c r="C8" s="315"/>
      <c r="D8" s="315"/>
      <c r="E8" s="321"/>
      <c r="G8" s="322"/>
      <c r="H8" s="322"/>
      <c r="I8" s="322"/>
      <c r="J8" s="322"/>
    </row>
    <row r="9" spans="1:10" ht="33.75" customHeight="1">
      <c r="A9" s="464" t="s">
        <v>715</v>
      </c>
      <c r="B9" s="465"/>
      <c r="C9" s="466" t="s">
        <v>356</v>
      </c>
      <c r="D9" s="467"/>
      <c r="E9" s="323"/>
      <c r="G9" s="322"/>
      <c r="H9" s="322"/>
      <c r="I9" s="322"/>
      <c r="J9" s="322"/>
    </row>
    <row r="10" spans="1:10" ht="19.5" customHeight="1">
      <c r="A10" s="468" t="s">
        <v>716</v>
      </c>
      <c r="B10" s="469"/>
      <c r="C10" s="470">
        <v>42334</v>
      </c>
      <c r="D10" s="471"/>
      <c r="E10" s="323"/>
      <c r="G10" s="322"/>
      <c r="H10" s="322"/>
      <c r="I10" s="322"/>
      <c r="J10" s="322"/>
    </row>
    <row r="11" spans="1:10" ht="19.5" customHeight="1" thickBot="1">
      <c r="A11" s="452"/>
      <c r="B11" s="453"/>
      <c r="C11" s="472" t="s">
        <v>717</v>
      </c>
      <c r="D11" s="473"/>
      <c r="E11" s="323"/>
      <c r="G11" s="322"/>
      <c r="H11" s="322"/>
      <c r="I11" s="322"/>
      <c r="J11" s="322"/>
    </row>
    <row r="12" spans="1:10" ht="37.5" customHeight="1">
      <c r="A12" s="456" t="s">
        <v>718</v>
      </c>
      <c r="B12" s="457"/>
      <c r="C12" s="457"/>
      <c r="D12" s="458"/>
      <c r="E12" s="323"/>
      <c r="G12" s="322"/>
      <c r="H12" s="322"/>
      <c r="I12" s="322"/>
      <c r="J12" s="322"/>
    </row>
    <row r="13" spans="1:10" ht="18.75" customHeight="1">
      <c r="A13" s="444" t="s">
        <v>719</v>
      </c>
      <c r="B13" s="445"/>
      <c r="C13" s="446"/>
      <c r="D13" s="447"/>
      <c r="E13" s="323"/>
      <c r="G13" s="322"/>
      <c r="H13" s="322"/>
      <c r="I13" s="322"/>
      <c r="J13" s="322"/>
    </row>
    <row r="14" spans="1:10" ht="19.5" customHeight="1">
      <c r="A14" s="444" t="s">
        <v>720</v>
      </c>
      <c r="B14" s="445"/>
      <c r="C14" s="459">
        <v>24.46</v>
      </c>
      <c r="D14" s="460"/>
      <c r="E14" s="323"/>
      <c r="G14" s="322"/>
      <c r="H14" s="322"/>
      <c r="I14" s="322"/>
      <c r="J14" s="322"/>
    </row>
    <row r="15" spans="1:10" ht="19.5" customHeight="1">
      <c r="A15" s="444" t="s">
        <v>721</v>
      </c>
      <c r="B15" s="445"/>
      <c r="C15" s="459">
        <v>1691.55</v>
      </c>
      <c r="D15" s="460"/>
      <c r="E15" s="323"/>
      <c r="G15" s="322"/>
      <c r="H15" s="322"/>
      <c r="I15" s="322"/>
      <c r="J15" s="322"/>
    </row>
    <row r="16" spans="1:10" ht="19.5" customHeight="1">
      <c r="A16" s="448" t="s">
        <v>722</v>
      </c>
      <c r="B16" s="449"/>
      <c r="C16" s="324" t="s">
        <v>723</v>
      </c>
      <c r="D16" s="325">
        <v>42370</v>
      </c>
      <c r="E16" s="323"/>
      <c r="G16" s="322"/>
      <c r="H16" s="322"/>
      <c r="I16" s="322"/>
      <c r="J16" s="322"/>
    </row>
    <row r="17" spans="1:10" ht="19.5" customHeight="1" thickBot="1">
      <c r="A17" s="450"/>
      <c r="B17" s="451"/>
      <c r="C17" s="324" t="s">
        <v>724</v>
      </c>
      <c r="D17" s="325">
        <v>42551</v>
      </c>
      <c r="E17" s="323"/>
      <c r="G17" s="322"/>
      <c r="H17" s="322"/>
      <c r="I17" s="322"/>
      <c r="J17" s="322"/>
    </row>
    <row r="18" spans="1:10" ht="37.5" customHeight="1">
      <c r="A18" s="456" t="s">
        <v>718</v>
      </c>
      <c r="B18" s="457"/>
      <c r="C18" s="457"/>
      <c r="D18" s="458"/>
      <c r="E18" s="323"/>
      <c r="G18" s="322"/>
      <c r="H18" s="322"/>
      <c r="I18" s="322"/>
      <c r="J18" s="322"/>
    </row>
    <row r="19" spans="1:10" ht="18.75" customHeight="1">
      <c r="A19" s="444" t="s">
        <v>719</v>
      </c>
      <c r="B19" s="445"/>
      <c r="C19" s="446"/>
      <c r="D19" s="447"/>
      <c r="E19" s="323"/>
      <c r="G19" s="322"/>
      <c r="H19" s="322"/>
      <c r="I19" s="322"/>
      <c r="J19" s="322"/>
    </row>
    <row r="20" spans="1:10" ht="19.5" customHeight="1">
      <c r="A20" s="444" t="s">
        <v>720</v>
      </c>
      <c r="B20" s="445"/>
      <c r="C20" s="459">
        <v>27.4</v>
      </c>
      <c r="D20" s="460"/>
      <c r="E20" s="323"/>
      <c r="G20" s="322"/>
      <c r="H20" s="322"/>
      <c r="I20" s="322"/>
      <c r="J20" s="322"/>
    </row>
    <row r="21" spans="1:10" ht="19.5" customHeight="1">
      <c r="A21" s="444" t="s">
        <v>721</v>
      </c>
      <c r="B21" s="445"/>
      <c r="C21" s="459">
        <v>1741.36</v>
      </c>
      <c r="D21" s="460"/>
      <c r="E21" s="323"/>
      <c r="G21" s="322"/>
      <c r="H21" s="322"/>
      <c r="I21" s="322"/>
      <c r="J21" s="322"/>
    </row>
    <row r="22" spans="1:10" ht="19.5" customHeight="1">
      <c r="A22" s="448" t="s">
        <v>722</v>
      </c>
      <c r="B22" s="449"/>
      <c r="C22" s="324" t="s">
        <v>723</v>
      </c>
      <c r="D22" s="325">
        <v>42552</v>
      </c>
      <c r="E22" s="323"/>
      <c r="G22" s="322"/>
      <c r="H22" s="322"/>
      <c r="I22" s="322"/>
      <c r="J22" s="322"/>
    </row>
    <row r="23" spans="1:10" ht="19.5" customHeight="1" thickBot="1">
      <c r="A23" s="450"/>
      <c r="B23" s="451"/>
      <c r="C23" s="324" t="s">
        <v>724</v>
      </c>
      <c r="D23" s="325">
        <v>42735</v>
      </c>
      <c r="E23" s="323"/>
      <c r="G23" s="322"/>
      <c r="H23" s="322"/>
      <c r="I23" s="322"/>
      <c r="J23" s="322"/>
    </row>
    <row r="24" spans="1:10" ht="22.5" customHeight="1">
      <c r="A24" s="456" t="s">
        <v>718</v>
      </c>
      <c r="B24" s="457"/>
      <c r="C24" s="457"/>
      <c r="D24" s="458"/>
      <c r="E24" s="323"/>
      <c r="G24" s="322"/>
      <c r="H24" s="322"/>
      <c r="I24" s="322"/>
      <c r="J24" s="322"/>
    </row>
    <row r="25" spans="1:10" ht="18.75" customHeight="1">
      <c r="A25" s="444" t="s">
        <v>725</v>
      </c>
      <c r="B25" s="445"/>
      <c r="C25" s="446"/>
      <c r="D25" s="447"/>
      <c r="E25" s="323"/>
      <c r="G25" s="322"/>
      <c r="H25" s="322"/>
      <c r="I25" s="322"/>
      <c r="J25" s="322"/>
    </row>
    <row r="26" spans="1:10" ht="19.5" customHeight="1">
      <c r="A26" s="444" t="s">
        <v>726</v>
      </c>
      <c r="B26" s="445"/>
      <c r="C26" s="446">
        <v>2058.83</v>
      </c>
      <c r="D26" s="447"/>
      <c r="E26" s="323"/>
      <c r="G26" s="322"/>
      <c r="H26" s="322"/>
      <c r="I26" s="322"/>
      <c r="J26" s="322"/>
    </row>
    <row r="27" spans="1:10" ht="19.5" customHeight="1">
      <c r="A27" s="448" t="s">
        <v>722</v>
      </c>
      <c r="B27" s="449"/>
      <c r="C27" s="324" t="s">
        <v>723</v>
      </c>
      <c r="D27" s="325">
        <v>42370</v>
      </c>
      <c r="E27" s="323"/>
      <c r="G27" s="322"/>
      <c r="H27" s="322"/>
      <c r="I27" s="322"/>
      <c r="J27" s="322"/>
    </row>
    <row r="28" spans="1:10" ht="19.5" customHeight="1" thickBot="1">
      <c r="A28" s="450"/>
      <c r="B28" s="451"/>
      <c r="C28" s="324" t="s">
        <v>724</v>
      </c>
      <c r="D28" s="325">
        <v>42551</v>
      </c>
      <c r="E28" s="323"/>
      <c r="G28" s="322"/>
      <c r="H28" s="322"/>
      <c r="I28" s="322"/>
      <c r="J28" s="322"/>
    </row>
    <row r="29" spans="1:10" ht="22.5" customHeight="1">
      <c r="A29" s="456" t="s">
        <v>718</v>
      </c>
      <c r="B29" s="457"/>
      <c r="C29" s="457"/>
      <c r="D29" s="458"/>
      <c r="E29" s="323"/>
      <c r="G29" s="322"/>
      <c r="H29" s="322"/>
      <c r="I29" s="322"/>
      <c r="J29" s="322"/>
    </row>
    <row r="30" spans="1:10" ht="18.75" customHeight="1">
      <c r="A30" s="444" t="s">
        <v>725</v>
      </c>
      <c r="B30" s="445"/>
      <c r="C30" s="446"/>
      <c r="D30" s="447"/>
      <c r="E30" s="323"/>
      <c r="G30" s="322"/>
      <c r="H30" s="322"/>
      <c r="I30" s="322"/>
      <c r="J30" s="322"/>
    </row>
    <row r="31" spans="1:10" ht="19.5" customHeight="1">
      <c r="A31" s="444" t="s">
        <v>726</v>
      </c>
      <c r="B31" s="445"/>
      <c r="C31" s="446">
        <v>2128.32</v>
      </c>
      <c r="D31" s="447"/>
      <c r="E31" s="323"/>
      <c r="G31" s="322"/>
      <c r="H31" s="322"/>
      <c r="I31" s="322"/>
      <c r="J31" s="322"/>
    </row>
    <row r="32" spans="1:10" ht="19.5" customHeight="1">
      <c r="A32" s="448" t="s">
        <v>722</v>
      </c>
      <c r="B32" s="449"/>
      <c r="C32" s="324" t="s">
        <v>723</v>
      </c>
      <c r="D32" s="325">
        <v>42552</v>
      </c>
      <c r="E32" s="323"/>
      <c r="G32" s="322"/>
      <c r="H32" s="322"/>
      <c r="I32" s="322"/>
      <c r="J32" s="322"/>
    </row>
    <row r="33" spans="1:10" ht="19.5" customHeight="1" thickBot="1">
      <c r="A33" s="450"/>
      <c r="B33" s="451"/>
      <c r="C33" s="324" t="s">
        <v>724</v>
      </c>
      <c r="D33" s="325">
        <v>42735</v>
      </c>
      <c r="E33" s="323"/>
      <c r="G33" s="322"/>
      <c r="H33" s="322"/>
      <c r="I33" s="322"/>
      <c r="J33" s="322"/>
    </row>
    <row r="34" spans="1:5" ht="47.25" customHeight="1" thickBot="1">
      <c r="A34" s="452" t="s">
        <v>727</v>
      </c>
      <c r="B34" s="453"/>
      <c r="C34" s="454" t="s">
        <v>728</v>
      </c>
      <c r="D34" s="455"/>
      <c r="E34" s="323"/>
    </row>
    <row r="35" spans="1:5" ht="11.25" customHeight="1">
      <c r="A35" s="326"/>
      <c r="B35" s="327"/>
      <c r="C35" s="328"/>
      <c r="D35" s="328"/>
      <c r="E35" s="321"/>
    </row>
    <row r="36" spans="1:5" ht="11.25" customHeight="1">
      <c r="A36" s="329"/>
      <c r="B36" s="329"/>
      <c r="C36" s="329"/>
      <c r="D36" s="329"/>
      <c r="E36" s="330"/>
    </row>
    <row r="37" spans="1:5" ht="15">
      <c r="A37" s="315"/>
      <c r="B37" s="315"/>
      <c r="C37" s="315"/>
      <c r="D37" s="315"/>
      <c r="E37" s="315"/>
    </row>
  </sheetData>
  <sheetProtection/>
  <mergeCells count="38">
    <mergeCell ref="A5:D5"/>
    <mergeCell ref="A6:D6"/>
    <mergeCell ref="A7:D7"/>
    <mergeCell ref="A9:B9"/>
    <mergeCell ref="C9:D9"/>
    <mergeCell ref="A10:B11"/>
    <mergeCell ref="C10:D10"/>
    <mergeCell ref="C11:D11"/>
    <mergeCell ref="A12:D12"/>
    <mergeCell ref="A13:B13"/>
    <mergeCell ref="C13:D13"/>
    <mergeCell ref="A14:B14"/>
    <mergeCell ref="C14:D14"/>
    <mergeCell ref="A15:B15"/>
    <mergeCell ref="C15:D15"/>
    <mergeCell ref="A16:B17"/>
    <mergeCell ref="A18:D18"/>
    <mergeCell ref="A19:B19"/>
    <mergeCell ref="C19:D19"/>
    <mergeCell ref="A20:B20"/>
    <mergeCell ref="C20:D20"/>
    <mergeCell ref="C30:D30"/>
    <mergeCell ref="A21:B21"/>
    <mergeCell ref="C21:D21"/>
    <mergeCell ref="A22:B23"/>
    <mergeCell ref="A24:D24"/>
    <mergeCell ref="A25:B25"/>
    <mergeCell ref="C25:D25"/>
    <mergeCell ref="A31:B31"/>
    <mergeCell ref="C31:D31"/>
    <mergeCell ref="A32:B33"/>
    <mergeCell ref="A34:B34"/>
    <mergeCell ref="C34:D34"/>
    <mergeCell ref="A26:B26"/>
    <mergeCell ref="C26:D26"/>
    <mergeCell ref="A27:B28"/>
    <mergeCell ref="A29:D29"/>
    <mergeCell ref="A30:B30"/>
  </mergeCells>
  <dataValidations count="3">
    <dataValidation type="decimal" operator="greaterThanOrEqual" allowBlank="1" showErrorMessage="1" error="Допускается ввод только действительных неотрицательных чисел." sqref="C30:C31 C25:C26 C13:C15 C19:C21">
      <formula1>0</formula1>
    </dataValidation>
    <dataValidation type="date" operator="greaterThanOrEqual" allowBlank="1" showErrorMessage="1" error="Вводимое значение должно быть датой." sqref="D32:D33 D22:D23 C10 D16:D17 D27:D28">
      <formula1>1</formula1>
    </dataValidation>
    <dataValidation operator="greaterThanOrEqual" allowBlank="1" showErrorMessage="1" error="Вводимое значение должно быть датой." sqref="C32:C33 C22:C23 C16:C17 C27:C28"/>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4">
      <selection activeCell="D28" sqref="D28:D29"/>
    </sheetView>
  </sheetViews>
  <sheetFormatPr defaultColWidth="9.140625" defaultRowHeight="11.25"/>
  <cols>
    <col min="1" max="1" width="3.8515625" style="336" customWidth="1"/>
    <col min="2" max="2" width="32.00390625" style="336" customWidth="1"/>
    <col min="3" max="3" width="5.7109375" style="336" customWidth="1"/>
    <col min="4" max="4" width="48.7109375" style="336" customWidth="1"/>
    <col min="5" max="16384" width="9.140625" style="336" customWidth="1"/>
  </cols>
  <sheetData>
    <row r="1" spans="1:4" s="333" customFormat="1" ht="32.25" customHeight="1" hidden="1">
      <c r="A1" s="331"/>
      <c r="B1" s="331"/>
      <c r="C1" s="331"/>
      <c r="D1" s="332"/>
    </row>
    <row r="2" s="333" customFormat="1" ht="32.25" customHeight="1" hidden="1"/>
    <row r="3" spans="1:4" s="333" customFormat="1" ht="32.25" customHeight="1" hidden="1">
      <c r="A3" s="332"/>
      <c r="B3" s="332"/>
      <c r="C3" s="332"/>
      <c r="D3" s="332"/>
    </row>
    <row r="4" spans="1:4" ht="15">
      <c r="A4" s="334"/>
      <c r="B4" s="334"/>
      <c r="C4" s="334"/>
      <c r="D4" s="335" t="s">
        <v>729</v>
      </c>
    </row>
    <row r="5" spans="1:5" ht="15.75" thickBot="1">
      <c r="A5" s="334"/>
      <c r="B5" s="334"/>
      <c r="C5" s="334"/>
      <c r="D5" s="334"/>
      <c r="E5" s="337"/>
    </row>
    <row r="6" spans="1:10" s="339" customFormat="1" ht="30" customHeight="1">
      <c r="A6" s="474" t="s">
        <v>730</v>
      </c>
      <c r="B6" s="475"/>
      <c r="C6" s="475"/>
      <c r="D6" s="476"/>
      <c r="E6" s="338"/>
      <c r="G6" s="340"/>
      <c r="H6" s="340"/>
      <c r="I6" s="340"/>
      <c r="J6" s="340"/>
    </row>
    <row r="7" spans="1:10" s="339" customFormat="1" ht="15" customHeight="1">
      <c r="A7" s="477" t="s">
        <v>597</v>
      </c>
      <c r="B7" s="478"/>
      <c r="C7" s="478"/>
      <c r="D7" s="479"/>
      <c r="E7" s="338"/>
      <c r="G7" s="340"/>
      <c r="H7" s="340"/>
      <c r="I7" s="340"/>
      <c r="J7" s="340"/>
    </row>
    <row r="8" spans="1:10" ht="15" customHeight="1" thickBot="1">
      <c r="A8" s="477" t="s">
        <v>714</v>
      </c>
      <c r="B8" s="478"/>
      <c r="C8" s="478"/>
      <c r="D8" s="479"/>
      <c r="E8" s="341"/>
      <c r="F8" s="342"/>
      <c r="G8" s="343"/>
      <c r="H8" s="343"/>
      <c r="I8" s="343"/>
      <c r="J8" s="343"/>
    </row>
    <row r="9" spans="1:10" ht="31.5" customHeight="1" thickBot="1">
      <c r="A9" s="480" t="s">
        <v>731</v>
      </c>
      <c r="B9" s="481"/>
      <c r="C9" s="481"/>
      <c r="D9" s="482"/>
      <c r="E9" s="337"/>
      <c r="G9" s="343"/>
      <c r="H9" s="343"/>
      <c r="I9" s="343"/>
      <c r="J9" s="343"/>
    </row>
    <row r="10" spans="1:5" ht="15">
      <c r="A10" s="344"/>
      <c r="B10" s="344"/>
      <c r="C10" s="344"/>
      <c r="D10" s="344"/>
      <c r="E10" s="345"/>
    </row>
  </sheetData>
  <sheetProtection/>
  <mergeCells count="4">
    <mergeCell ref="A6:D6"/>
    <mergeCell ref="A7:D7"/>
    <mergeCell ref="A8:D8"/>
    <mergeCell ref="A9:D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J10"/>
  <sheetViews>
    <sheetView zoomScalePageLayoutView="0" workbookViewId="0" topLeftCell="A4">
      <selection activeCell="D28" sqref="D28:D29"/>
    </sheetView>
  </sheetViews>
  <sheetFormatPr defaultColWidth="9.140625" defaultRowHeight="11.25"/>
  <cols>
    <col min="1" max="1" width="4.140625" style="351" customWidth="1"/>
    <col min="2" max="2" width="38.7109375" style="351" customWidth="1"/>
    <col min="3" max="3" width="5.7109375" style="351" customWidth="1"/>
    <col min="4" max="4" width="44.57421875" style="351" customWidth="1"/>
    <col min="5" max="16384" width="9.140625" style="351" customWidth="1"/>
  </cols>
  <sheetData>
    <row r="1" spans="1:4" s="348" customFormat="1" ht="32.25" customHeight="1" hidden="1">
      <c r="A1" s="346"/>
      <c r="B1" s="346"/>
      <c r="C1" s="346"/>
      <c r="D1" s="347"/>
    </row>
    <row r="2" s="348" customFormat="1" ht="32.25" customHeight="1" hidden="1"/>
    <row r="3" spans="1:4" s="348" customFormat="1" ht="32.25" customHeight="1" hidden="1">
      <c r="A3" s="347"/>
      <c r="B3" s="347"/>
      <c r="C3" s="347"/>
      <c r="D3" s="347"/>
    </row>
    <row r="4" spans="1:4" ht="12.75">
      <c r="A4" s="349"/>
      <c r="B4" s="349"/>
      <c r="C4" s="349"/>
      <c r="D4" s="350" t="s">
        <v>732</v>
      </c>
    </row>
    <row r="5" spans="1:5" ht="13.5" thickBot="1">
      <c r="A5" s="349"/>
      <c r="B5" s="349"/>
      <c r="C5" s="349"/>
      <c r="D5" s="349"/>
      <c r="E5" s="352"/>
    </row>
    <row r="6" spans="1:10" s="354" customFormat="1" ht="30" customHeight="1">
      <c r="A6" s="474" t="s">
        <v>733</v>
      </c>
      <c r="B6" s="475"/>
      <c r="C6" s="475"/>
      <c r="D6" s="476"/>
      <c r="E6" s="353"/>
      <c r="G6" s="355"/>
      <c r="H6" s="355"/>
      <c r="I6" s="355"/>
      <c r="J6" s="355"/>
    </row>
    <row r="7" spans="1:10" s="354" customFormat="1" ht="15" customHeight="1">
      <c r="A7" s="477" t="s">
        <v>597</v>
      </c>
      <c r="B7" s="478"/>
      <c r="C7" s="478"/>
      <c r="D7" s="479"/>
      <c r="E7" s="353"/>
      <c r="G7" s="355"/>
      <c r="H7" s="355"/>
      <c r="I7" s="355"/>
      <c r="J7" s="355"/>
    </row>
    <row r="8" spans="1:10" ht="15" customHeight="1" thickBot="1">
      <c r="A8" s="477" t="s">
        <v>714</v>
      </c>
      <c r="B8" s="478"/>
      <c r="C8" s="478"/>
      <c r="D8" s="479"/>
      <c r="E8" s="352"/>
      <c r="G8" s="356"/>
      <c r="H8" s="356"/>
      <c r="I8" s="356"/>
      <c r="J8" s="356"/>
    </row>
    <row r="9" spans="1:10" ht="29.25" customHeight="1" thickBot="1">
      <c r="A9" s="483" t="s">
        <v>734</v>
      </c>
      <c r="B9" s="484"/>
      <c r="C9" s="484"/>
      <c r="D9" s="485"/>
      <c r="E9" s="352"/>
      <c r="G9" s="356"/>
      <c r="H9" s="356"/>
      <c r="I9" s="356"/>
      <c r="J9" s="356"/>
    </row>
    <row r="10" spans="1:5" ht="12.75">
      <c r="A10" s="357"/>
      <c r="B10" s="357"/>
      <c r="C10" s="357"/>
      <c r="D10" s="357"/>
      <c r="E10" s="358"/>
    </row>
  </sheetData>
  <sheetProtection/>
  <mergeCells count="4">
    <mergeCell ref="A6:D6"/>
    <mergeCell ref="A7:D7"/>
    <mergeCell ref="A8:D8"/>
    <mergeCell ref="A9:D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15" customWidth="1"/>
    <col min="2" max="2" width="9.140625" style="13"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12" customWidth="1"/>
    <col min="56" max="58" width="9.140625" style="14" customWidth="1"/>
    <col min="59" max="16384" width="9.140625" style="1" customWidth="1"/>
  </cols>
  <sheetData>
    <row r="1" spans="11:46" ht="11.25">
      <c r="K1" s="1" t="e">
        <f>YEAR_PERIOD</f>
        <v>#REF!</v>
      </c>
      <c r="L1" s="1" t="e">
        <f>YEAR_PERIOD+1</f>
        <v>#REF!</v>
      </c>
      <c r="M1" s="1" t="e">
        <f>YEAR_PERIOD+2</f>
        <v>#REF!</v>
      </c>
      <c r="N1" s="1" t="e">
        <f>YEAR_PERIOD+3</f>
        <v>#REF!</v>
      </c>
      <c r="O1" s="1" t="e">
        <f>YEAR_PERIOD+4</f>
        <v>#REF!</v>
      </c>
      <c r="P1" s="1" t="e">
        <f>YEAR_PERIOD+5</f>
        <v>#REF!</v>
      </c>
      <c r="W1" s="1" t="e">
        <f>YEAR_PERIOD</f>
        <v>#REF!</v>
      </c>
      <c r="X1" s="1" t="e">
        <f>YEAR_PERIOD</f>
        <v>#REF!</v>
      </c>
      <c r="Y1" s="1" t="e">
        <f>YEAR_PERIOD</f>
        <v>#REF!</v>
      </c>
      <c r="Z1" s="1" t="e">
        <f>YEAR_PERIOD</f>
        <v>#REF!</v>
      </c>
      <c r="AA1" s="1" t="e">
        <f>YEAR_PERIOD+1</f>
        <v>#REF!</v>
      </c>
      <c r="AB1" s="1" t="e">
        <f>YEAR_PERIOD+1</f>
        <v>#REF!</v>
      </c>
      <c r="AC1" s="1" t="e">
        <f>YEAR_PERIOD+1</f>
        <v>#REF!</v>
      </c>
      <c r="AD1" s="1" t="e">
        <f>YEAR_PERIOD+1</f>
        <v>#REF!</v>
      </c>
      <c r="AE1" s="1" t="e">
        <f>YEAR_PERIOD+2</f>
        <v>#REF!</v>
      </c>
      <c r="AF1" s="1" t="e">
        <f>YEAR_PERIOD+2</f>
        <v>#REF!</v>
      </c>
      <c r="AG1" s="1" t="e">
        <f>YEAR_PERIOD+2</f>
        <v>#REF!</v>
      </c>
      <c r="AH1" s="1" t="e">
        <f>YEAR_PERIOD+2</f>
        <v>#REF!</v>
      </c>
      <c r="AI1" s="1" t="e">
        <f>YEAR_PERIOD+3</f>
        <v>#REF!</v>
      </c>
      <c r="AJ1" s="1" t="e">
        <f>YEAR_PERIOD+3</f>
        <v>#REF!</v>
      </c>
      <c r="AK1" s="1" t="e">
        <f>YEAR_PERIOD+3</f>
        <v>#REF!</v>
      </c>
      <c r="AL1" s="1" t="e">
        <f>YEAR_PERIOD+3</f>
        <v>#REF!</v>
      </c>
      <c r="AM1" s="1" t="e">
        <f>YEAR_PERIOD+4</f>
        <v>#REF!</v>
      </c>
      <c r="AN1" s="1" t="e">
        <f>YEAR_PERIOD+4</f>
        <v>#REF!</v>
      </c>
      <c r="AO1" s="1" t="e">
        <f>YEAR_PERIOD+4</f>
        <v>#REF!</v>
      </c>
      <c r="AP1" s="1" t="e">
        <f>YEAR_PERIOD+4</f>
        <v>#REF!</v>
      </c>
      <c r="AQ1" s="1" t="e">
        <f>YEAR_PERIOD+5</f>
        <v>#REF!</v>
      </c>
      <c r="AR1" s="1" t="e">
        <f>YEAR_PERIOD+5</f>
        <v>#REF!</v>
      </c>
      <c r="AS1" s="1" t="e">
        <f>YEAR_PERIOD+5</f>
        <v>#REF!</v>
      </c>
      <c r="AT1" s="1" t="e">
        <f>YEAR_PERIOD+5</f>
        <v>#REF!</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P20"/>
  <sheetViews>
    <sheetView zoomScalePageLayoutView="0" workbookViewId="0" topLeftCell="A1">
      <selection activeCell="D28" sqref="D28:D29"/>
    </sheetView>
  </sheetViews>
  <sheetFormatPr defaultColWidth="9.140625" defaultRowHeight="11.25"/>
  <cols>
    <col min="1" max="1" width="6.140625" style="0" customWidth="1"/>
    <col min="2" max="2" width="16.8515625" style="0" customWidth="1"/>
    <col min="3" max="3" width="13.28125" style="0" customWidth="1"/>
    <col min="4" max="4" width="8.00390625" style="0" customWidth="1"/>
    <col min="5" max="5" width="11.00390625" style="0" customWidth="1"/>
    <col min="6" max="6" width="12.28125" style="0" customWidth="1"/>
    <col min="7" max="8" width="9.28125" style="0" bestFit="1" customWidth="1"/>
    <col min="9" max="9" width="12.421875" style="0" customWidth="1"/>
    <col min="10" max="10" width="9.00390625" style="0" customWidth="1"/>
    <col min="11" max="11" width="7.00390625" style="0" customWidth="1"/>
    <col min="12" max="12" width="9.421875" style="0" customWidth="1"/>
    <col min="13" max="13" width="9.28125" style="0" customWidth="1"/>
    <col min="14" max="14" width="12.28125" style="0" customWidth="1"/>
  </cols>
  <sheetData>
    <row r="1" spans="1:14" ht="15.75">
      <c r="A1" s="359"/>
      <c r="B1" s="360"/>
      <c r="C1" s="360"/>
      <c r="D1" s="360"/>
      <c r="E1" s="360"/>
      <c r="F1" s="360"/>
      <c r="G1" s="360"/>
      <c r="H1" s="360"/>
      <c r="I1" s="360"/>
      <c r="J1" s="360"/>
      <c r="K1" s="360"/>
      <c r="L1" s="360"/>
      <c r="M1" s="360"/>
      <c r="N1" s="361" t="s">
        <v>735</v>
      </c>
    </row>
    <row r="2" spans="1:14" ht="15.75">
      <c r="A2" s="500" t="s">
        <v>736</v>
      </c>
      <c r="B2" s="500"/>
      <c r="C2" s="500"/>
      <c r="D2" s="500"/>
      <c r="E2" s="500"/>
      <c r="F2" s="500"/>
      <c r="G2" s="500"/>
      <c r="H2" s="500"/>
      <c r="I2" s="500"/>
      <c r="J2" s="500"/>
      <c r="K2" s="500"/>
      <c r="L2" s="500"/>
      <c r="M2" s="500"/>
      <c r="N2" s="500"/>
    </row>
    <row r="3" spans="1:14" ht="15.75">
      <c r="A3" s="500" t="s">
        <v>286</v>
      </c>
      <c r="B3" s="500"/>
      <c r="C3" s="500"/>
      <c r="D3" s="500"/>
      <c r="E3" s="500"/>
      <c r="F3" s="500"/>
      <c r="G3" s="500"/>
      <c r="H3" s="500"/>
      <c r="I3" s="500"/>
      <c r="J3" s="500"/>
      <c r="K3" s="500"/>
      <c r="L3" s="500"/>
      <c r="M3" s="500"/>
      <c r="N3" s="500"/>
    </row>
    <row r="4" spans="1:14" ht="33" customHeight="1">
      <c r="A4" s="501" t="s">
        <v>737</v>
      </c>
      <c r="B4" s="501"/>
      <c r="C4" s="501"/>
      <c r="D4" s="501"/>
      <c r="E4" s="501"/>
      <c r="F4" s="501"/>
      <c r="G4" s="501"/>
      <c r="H4" s="501"/>
      <c r="I4" s="501"/>
      <c r="J4" s="501"/>
      <c r="K4" s="501"/>
      <c r="L4" s="501"/>
      <c r="M4" s="501"/>
      <c r="N4" s="501"/>
    </row>
    <row r="5" spans="1:14" ht="18.75">
      <c r="A5" s="502" t="s">
        <v>738</v>
      </c>
      <c r="B5" s="502"/>
      <c r="C5" s="502"/>
      <c r="D5" s="502"/>
      <c r="E5" s="502"/>
      <c r="F5" s="502"/>
      <c r="G5" s="502"/>
      <c r="H5" s="502"/>
      <c r="I5" s="502"/>
      <c r="J5" s="502"/>
      <c r="K5" s="502"/>
      <c r="L5" s="502"/>
      <c r="M5" s="502"/>
      <c r="N5" s="502"/>
    </row>
    <row r="6" spans="1:14" ht="12.75">
      <c r="A6" s="503" t="s">
        <v>594</v>
      </c>
      <c r="B6" s="503"/>
      <c r="C6" s="503"/>
      <c r="D6" s="503"/>
      <c r="E6" s="503"/>
      <c r="F6" s="503"/>
      <c r="G6" s="503"/>
      <c r="H6" s="503"/>
      <c r="I6" s="503"/>
      <c r="J6" s="503"/>
      <c r="K6" s="503"/>
      <c r="L6" s="503"/>
      <c r="M6" s="503"/>
      <c r="N6" s="503"/>
    </row>
    <row r="7" spans="1:14" ht="15.75">
      <c r="A7" s="362"/>
      <c r="B7" s="362"/>
      <c r="C7" s="362"/>
      <c r="D7" s="362"/>
      <c r="E7" s="362"/>
      <c r="F7" s="362"/>
      <c r="G7" s="362"/>
      <c r="H7" s="362"/>
      <c r="I7" s="362"/>
      <c r="J7" s="362"/>
      <c r="K7" s="362"/>
      <c r="L7" s="362"/>
      <c r="M7" s="362"/>
      <c r="N7" s="362"/>
    </row>
    <row r="8" spans="1:14" ht="15" customHeight="1">
      <c r="A8" s="497" t="s">
        <v>287</v>
      </c>
      <c r="B8" s="497"/>
      <c r="C8" s="499" t="s">
        <v>288</v>
      </c>
      <c r="D8" s="499"/>
      <c r="E8" s="499"/>
      <c r="F8" s="499" t="s">
        <v>739</v>
      </c>
      <c r="G8" s="499"/>
      <c r="H8" s="499"/>
      <c r="I8" s="497" t="s">
        <v>290</v>
      </c>
      <c r="J8" s="497" t="s">
        <v>291</v>
      </c>
      <c r="K8" s="497"/>
      <c r="L8" s="497" t="s">
        <v>292</v>
      </c>
      <c r="M8" s="497" t="s">
        <v>293</v>
      </c>
      <c r="N8" s="498" t="s">
        <v>294</v>
      </c>
    </row>
    <row r="9" spans="1:14" ht="15" customHeight="1">
      <c r="A9" s="497"/>
      <c r="B9" s="497"/>
      <c r="C9" s="499" t="s">
        <v>740</v>
      </c>
      <c r="D9" s="499" t="s">
        <v>295</v>
      </c>
      <c r="E9" s="499"/>
      <c r="F9" s="499" t="s">
        <v>740</v>
      </c>
      <c r="G9" s="499" t="s">
        <v>295</v>
      </c>
      <c r="H9" s="499"/>
      <c r="I9" s="497"/>
      <c r="J9" s="497"/>
      <c r="K9" s="497"/>
      <c r="L9" s="497"/>
      <c r="M9" s="497"/>
      <c r="N9" s="498"/>
    </row>
    <row r="10" spans="1:14" ht="79.5" customHeight="1">
      <c r="A10" s="497"/>
      <c r="B10" s="497"/>
      <c r="C10" s="499"/>
      <c r="D10" s="364" t="s">
        <v>741</v>
      </c>
      <c r="E10" s="364" t="s">
        <v>742</v>
      </c>
      <c r="F10" s="499"/>
      <c r="G10" s="364" t="s">
        <v>741</v>
      </c>
      <c r="H10" s="364" t="s">
        <v>742</v>
      </c>
      <c r="I10" s="497"/>
      <c r="J10" s="363" t="s">
        <v>296</v>
      </c>
      <c r="K10" s="363" t="s">
        <v>297</v>
      </c>
      <c r="L10" s="497"/>
      <c r="M10" s="497"/>
      <c r="N10" s="498"/>
    </row>
    <row r="11" spans="1:16" ht="48.75" customHeight="1">
      <c r="A11" s="486" t="s">
        <v>298</v>
      </c>
      <c r="B11" s="489" t="s">
        <v>299</v>
      </c>
      <c r="C11" s="365">
        <v>1691.55</v>
      </c>
      <c r="D11" s="366">
        <v>0</v>
      </c>
      <c r="E11" s="366">
        <v>0</v>
      </c>
      <c r="F11" s="366">
        <v>2058.83</v>
      </c>
      <c r="G11" s="366">
        <v>0</v>
      </c>
      <c r="H11" s="366">
        <v>0</v>
      </c>
      <c r="I11" s="491" t="s">
        <v>356</v>
      </c>
      <c r="J11" s="493">
        <v>42334</v>
      </c>
      <c r="K11" s="495" t="s">
        <v>743</v>
      </c>
      <c r="L11" s="367">
        <v>42370</v>
      </c>
      <c r="M11" s="368" t="s">
        <v>744</v>
      </c>
      <c r="N11" s="491" t="s">
        <v>745</v>
      </c>
      <c r="P11" s="364"/>
    </row>
    <row r="12" spans="1:14" ht="48.75" customHeight="1">
      <c r="A12" s="487"/>
      <c r="B12" s="490"/>
      <c r="C12" s="369">
        <v>1741.36</v>
      </c>
      <c r="D12" s="366">
        <v>0</v>
      </c>
      <c r="E12" s="366">
        <v>0</v>
      </c>
      <c r="F12" s="366">
        <v>2128.32</v>
      </c>
      <c r="G12" s="366">
        <v>0</v>
      </c>
      <c r="H12" s="366">
        <v>0</v>
      </c>
      <c r="I12" s="492"/>
      <c r="J12" s="494"/>
      <c r="K12" s="496"/>
      <c r="L12" s="367">
        <v>42552</v>
      </c>
      <c r="M12" s="368" t="s">
        <v>746</v>
      </c>
      <c r="N12" s="492"/>
    </row>
    <row r="13" spans="1:14" ht="108">
      <c r="A13" s="487"/>
      <c r="B13" s="370" t="s">
        <v>300</v>
      </c>
      <c r="C13" s="366">
        <v>0</v>
      </c>
      <c r="D13" s="366">
        <v>0</v>
      </c>
      <c r="E13" s="366">
        <v>0</v>
      </c>
      <c r="F13" s="371" t="s">
        <v>301</v>
      </c>
      <c r="G13" s="371" t="s">
        <v>301</v>
      </c>
      <c r="H13" s="371" t="s">
        <v>301</v>
      </c>
      <c r="I13" s="371" t="s">
        <v>301</v>
      </c>
      <c r="J13" s="371" t="s">
        <v>301</v>
      </c>
      <c r="K13" s="371" t="s">
        <v>301</v>
      </c>
      <c r="L13" s="371" t="s">
        <v>301</v>
      </c>
      <c r="M13" s="371" t="s">
        <v>301</v>
      </c>
      <c r="N13" s="371" t="s">
        <v>301</v>
      </c>
    </row>
    <row r="14" spans="1:14" ht="96">
      <c r="A14" s="487"/>
      <c r="B14" s="370" t="s">
        <v>302</v>
      </c>
      <c r="C14" s="366">
        <v>0</v>
      </c>
      <c r="D14" s="366">
        <v>0</v>
      </c>
      <c r="E14" s="366">
        <v>0</v>
      </c>
      <c r="F14" s="371" t="s">
        <v>301</v>
      </c>
      <c r="G14" s="371" t="s">
        <v>301</v>
      </c>
      <c r="H14" s="371" t="s">
        <v>301</v>
      </c>
      <c r="I14" s="371" t="s">
        <v>301</v>
      </c>
      <c r="J14" s="371" t="s">
        <v>301</v>
      </c>
      <c r="K14" s="371" t="s">
        <v>301</v>
      </c>
      <c r="L14" s="371" t="s">
        <v>301</v>
      </c>
      <c r="M14" s="371" t="s">
        <v>301</v>
      </c>
      <c r="N14" s="371" t="s">
        <v>301</v>
      </c>
    </row>
    <row r="15" spans="1:14" ht="36">
      <c r="A15" s="488"/>
      <c r="B15" s="370" t="s">
        <v>303</v>
      </c>
      <c r="C15" s="366">
        <v>0</v>
      </c>
      <c r="D15" s="366">
        <v>0</v>
      </c>
      <c r="E15" s="366">
        <v>0</v>
      </c>
      <c r="F15" s="366">
        <v>0</v>
      </c>
      <c r="G15" s="366">
        <v>0</v>
      </c>
      <c r="H15" s="366">
        <v>0</v>
      </c>
      <c r="I15" s="372" t="s">
        <v>747</v>
      </c>
      <c r="J15" s="372" t="s">
        <v>747</v>
      </c>
      <c r="K15" s="372" t="s">
        <v>747</v>
      </c>
      <c r="L15" s="372" t="s">
        <v>747</v>
      </c>
      <c r="M15" s="372" t="s">
        <v>747</v>
      </c>
      <c r="N15" s="372" t="s">
        <v>747</v>
      </c>
    </row>
    <row r="17" ht="12">
      <c r="A17" s="373"/>
    </row>
    <row r="18" spans="1:2" ht="15">
      <c r="A18" s="374"/>
      <c r="B18" s="336"/>
    </row>
    <row r="19" spans="1:2" ht="15">
      <c r="A19" s="375"/>
      <c r="B19" s="336"/>
    </row>
    <row r="20" spans="1:2" ht="15">
      <c r="A20" s="336"/>
      <c r="B20" s="336"/>
    </row>
  </sheetData>
  <sheetProtection/>
  <mergeCells count="23">
    <mergeCell ref="A2:N2"/>
    <mergeCell ref="A3:N3"/>
    <mergeCell ref="A4:N4"/>
    <mergeCell ref="A5:N5"/>
    <mergeCell ref="A6:N6"/>
    <mergeCell ref="A8:B10"/>
    <mergeCell ref="C8:E8"/>
    <mergeCell ref="F8:H8"/>
    <mergeCell ref="I8:I10"/>
    <mergeCell ref="J8:K9"/>
    <mergeCell ref="L8:L10"/>
    <mergeCell ref="M8:M10"/>
    <mergeCell ref="N8:N10"/>
    <mergeCell ref="C9:C10"/>
    <mergeCell ref="D9:E9"/>
    <mergeCell ref="F9:F10"/>
    <mergeCell ref="G9:H9"/>
    <mergeCell ref="A11:A15"/>
    <mergeCell ref="B11:B12"/>
    <mergeCell ref="I11:I12"/>
    <mergeCell ref="J11:J12"/>
    <mergeCell ref="K11:K12"/>
    <mergeCell ref="N11:N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V18"/>
  <sheetViews>
    <sheetView zoomScalePageLayoutView="0" workbookViewId="0" topLeftCell="A1">
      <selection activeCell="D28" sqref="D28:D29"/>
    </sheetView>
  </sheetViews>
  <sheetFormatPr defaultColWidth="16.7109375" defaultRowHeight="11.25"/>
  <cols>
    <col min="1" max="1" width="13.57421875" style="0" customWidth="1"/>
    <col min="2" max="2" width="23.8515625" style="0" customWidth="1"/>
    <col min="3" max="3" width="15.57421875" style="0" customWidth="1"/>
    <col min="4" max="4" width="18.140625" style="0" customWidth="1"/>
    <col min="5" max="5" width="11.28125" style="0" customWidth="1"/>
    <col min="6" max="6" width="8.28125" style="0" customWidth="1"/>
    <col min="7" max="7" width="11.57421875" style="0" customWidth="1"/>
    <col min="8" max="8" width="11.28125" style="0" customWidth="1"/>
    <col min="9" max="9" width="26.8515625" style="0" customWidth="1"/>
    <col min="10" max="251" width="9.140625" style="0" customWidth="1"/>
    <col min="252" max="255" width="0" style="0" hidden="1" customWidth="1"/>
  </cols>
  <sheetData>
    <row r="1" spans="1:256" ht="11.25">
      <c r="A1" s="75"/>
      <c r="B1" s="75"/>
      <c r="C1" s="75"/>
      <c r="D1" s="75"/>
      <c r="E1" s="75"/>
      <c r="F1" s="67"/>
      <c r="G1" s="67"/>
      <c r="H1" s="67"/>
      <c r="I1" s="66"/>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spans="1:256" ht="11.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row>
    <row r="3" spans="1:256" ht="11.25">
      <c r="A3" s="66"/>
      <c r="B3" s="66"/>
      <c r="C3" s="66"/>
      <c r="D3" s="66"/>
      <c r="E3" s="66"/>
      <c r="F3" s="67"/>
      <c r="G3" s="67"/>
      <c r="H3" s="67"/>
      <c r="I3" s="6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9" ht="15.75">
      <c r="A4" s="9"/>
      <c r="B4" s="9"/>
      <c r="C4" s="9"/>
      <c r="D4" s="9"/>
      <c r="E4" s="9"/>
      <c r="F4" s="9"/>
      <c r="G4" s="9"/>
      <c r="H4" s="9"/>
      <c r="I4" s="361" t="s">
        <v>495</v>
      </c>
    </row>
    <row r="5" spans="1:9" ht="11.25">
      <c r="A5" s="9"/>
      <c r="B5" s="9"/>
      <c r="C5" s="9"/>
      <c r="D5" s="9"/>
      <c r="E5" s="9"/>
      <c r="F5" s="9"/>
      <c r="G5" s="9"/>
      <c r="H5" s="9"/>
      <c r="I5" s="9"/>
    </row>
    <row r="6" spans="1:256" ht="15.75">
      <c r="A6" s="500" t="s">
        <v>748</v>
      </c>
      <c r="B6" s="500"/>
      <c r="C6" s="500"/>
      <c r="D6" s="500"/>
      <c r="E6" s="500"/>
      <c r="F6" s="500"/>
      <c r="G6" s="500"/>
      <c r="H6" s="500"/>
      <c r="I6" s="500"/>
      <c r="J6" s="81"/>
      <c r="K6" s="82"/>
      <c r="L6" s="82"/>
      <c r="M6" s="82"/>
      <c r="N6" s="82"/>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spans="1:256" ht="15.75">
      <c r="A7" s="500" t="s">
        <v>308</v>
      </c>
      <c r="B7" s="500"/>
      <c r="C7" s="500"/>
      <c r="D7" s="500"/>
      <c r="E7" s="500"/>
      <c r="F7" s="500"/>
      <c r="G7" s="500"/>
      <c r="H7" s="500"/>
      <c r="I7" s="500"/>
      <c r="J7" s="81"/>
      <c r="K7" s="82"/>
      <c r="L7" s="82"/>
      <c r="M7" s="82"/>
      <c r="N7" s="82"/>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spans="1:14" ht="15.75">
      <c r="A8" s="501" t="s">
        <v>737</v>
      </c>
      <c r="B8" s="501"/>
      <c r="C8" s="501"/>
      <c r="D8" s="501"/>
      <c r="E8" s="501"/>
      <c r="F8" s="501"/>
      <c r="G8" s="501"/>
      <c r="H8" s="501"/>
      <c r="I8" s="501"/>
      <c r="K8" s="76"/>
      <c r="L8" s="76"/>
      <c r="M8" s="76"/>
      <c r="N8" s="76"/>
    </row>
    <row r="9" spans="1:14" ht="18.75">
      <c r="A9" s="502" t="s">
        <v>738</v>
      </c>
      <c r="B9" s="502"/>
      <c r="C9" s="502"/>
      <c r="D9" s="502"/>
      <c r="E9" s="502"/>
      <c r="F9" s="502"/>
      <c r="G9" s="502"/>
      <c r="H9" s="502"/>
      <c r="I9" s="502"/>
      <c r="K9" s="76"/>
      <c r="L9" s="76"/>
      <c r="M9" s="76"/>
      <c r="N9" s="76"/>
    </row>
    <row r="10" spans="1:14" ht="15.75">
      <c r="A10" s="500" t="s">
        <v>714</v>
      </c>
      <c r="B10" s="500"/>
      <c r="C10" s="500"/>
      <c r="D10" s="500"/>
      <c r="E10" s="500"/>
      <c r="F10" s="500"/>
      <c r="G10" s="500"/>
      <c r="H10" s="500"/>
      <c r="I10" s="500"/>
      <c r="K10" s="76"/>
      <c r="L10" s="76"/>
      <c r="M10" s="76"/>
      <c r="N10" s="76"/>
    </row>
    <row r="11" spans="1:14" ht="11.25">
      <c r="A11" s="9"/>
      <c r="B11" s="9"/>
      <c r="C11" s="9"/>
      <c r="D11" s="9"/>
      <c r="E11" s="9"/>
      <c r="F11" s="9"/>
      <c r="G11" s="9"/>
      <c r="H11" s="9"/>
      <c r="I11" s="9"/>
      <c r="K11" s="76"/>
      <c r="L11" s="76"/>
      <c r="M11" s="76"/>
      <c r="N11" s="76"/>
    </row>
    <row r="12" spans="1:256" ht="15">
      <c r="A12" s="508" t="s">
        <v>309</v>
      </c>
      <c r="B12" s="504" t="s">
        <v>347</v>
      </c>
      <c r="C12" s="504" t="s">
        <v>310</v>
      </c>
      <c r="D12" s="504" t="s">
        <v>290</v>
      </c>
      <c r="E12" s="508" t="s">
        <v>291</v>
      </c>
      <c r="F12" s="508"/>
      <c r="G12" s="504" t="s">
        <v>292</v>
      </c>
      <c r="H12" s="504" t="s">
        <v>293</v>
      </c>
      <c r="I12" s="504" t="s">
        <v>294</v>
      </c>
      <c r="J12" s="378"/>
      <c r="K12" s="343"/>
      <c r="L12" s="343"/>
      <c r="M12" s="343"/>
      <c r="N12" s="343"/>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c r="BX12" s="336"/>
      <c r="BY12" s="336"/>
      <c r="BZ12" s="336"/>
      <c r="CA12" s="336"/>
      <c r="CB12" s="336"/>
      <c r="CC12" s="336"/>
      <c r="CD12" s="336"/>
      <c r="CE12" s="336"/>
      <c r="CF12" s="336"/>
      <c r="CG12" s="336"/>
      <c r="CH12" s="336"/>
      <c r="CI12" s="336"/>
      <c r="CJ12" s="336"/>
      <c r="CK12" s="336"/>
      <c r="CL12" s="336"/>
      <c r="CM12" s="336"/>
      <c r="CN12" s="336"/>
      <c r="CO12" s="336"/>
      <c r="CP12" s="336"/>
      <c r="CQ12" s="336"/>
      <c r="CR12" s="336"/>
      <c r="CS12" s="336"/>
      <c r="CT12" s="336"/>
      <c r="CU12" s="336"/>
      <c r="CV12" s="336"/>
      <c r="CW12" s="336"/>
      <c r="CX12" s="336"/>
      <c r="CY12" s="336"/>
      <c r="CZ12" s="336"/>
      <c r="DA12" s="336"/>
      <c r="DB12" s="336"/>
      <c r="DC12" s="336"/>
      <c r="DD12" s="336"/>
      <c r="DE12" s="336"/>
      <c r="DF12" s="336"/>
      <c r="DG12" s="336"/>
      <c r="DH12" s="336"/>
      <c r="DI12" s="336"/>
      <c r="DJ12" s="336"/>
      <c r="DK12" s="336"/>
      <c r="DL12" s="336"/>
      <c r="DM12" s="336"/>
      <c r="DN12" s="336"/>
      <c r="DO12" s="336"/>
      <c r="DP12" s="336"/>
      <c r="DQ12" s="336"/>
      <c r="DR12" s="336"/>
      <c r="DS12" s="336"/>
      <c r="DT12" s="336"/>
      <c r="DU12" s="336"/>
      <c r="DV12" s="336"/>
      <c r="DW12" s="336"/>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36"/>
      <c r="FA12" s="336"/>
      <c r="FB12" s="336"/>
      <c r="FC12" s="336"/>
      <c r="FD12" s="336"/>
      <c r="FE12" s="336"/>
      <c r="FF12" s="336"/>
      <c r="FG12" s="336"/>
      <c r="FH12" s="336"/>
      <c r="FI12" s="336"/>
      <c r="FJ12" s="336"/>
      <c r="FK12" s="336"/>
      <c r="FL12" s="336"/>
      <c r="FM12" s="336"/>
      <c r="FN12" s="336"/>
      <c r="FO12" s="336"/>
      <c r="FP12" s="336"/>
      <c r="FQ12" s="336"/>
      <c r="FR12" s="336"/>
      <c r="FS12" s="336"/>
      <c r="FT12" s="336"/>
      <c r="FU12" s="336"/>
      <c r="FV12" s="336"/>
      <c r="FW12" s="336"/>
      <c r="FX12" s="336"/>
      <c r="FY12" s="336"/>
      <c r="FZ12" s="336"/>
      <c r="GA12" s="336"/>
      <c r="GB12" s="336"/>
      <c r="GC12" s="336"/>
      <c r="GD12" s="336"/>
      <c r="GE12" s="336"/>
      <c r="GF12" s="336"/>
      <c r="GG12" s="336"/>
      <c r="GH12" s="336"/>
      <c r="GI12" s="336"/>
      <c r="GJ12" s="336"/>
      <c r="GK12" s="336"/>
      <c r="GL12" s="336"/>
      <c r="GM12" s="336"/>
      <c r="GN12" s="336"/>
      <c r="GO12" s="336"/>
      <c r="GP12" s="336"/>
      <c r="GQ12" s="336"/>
      <c r="GR12" s="336"/>
      <c r="GS12" s="336"/>
      <c r="GT12" s="336"/>
      <c r="GU12" s="336"/>
      <c r="GV12" s="336"/>
      <c r="GW12" s="336"/>
      <c r="GX12" s="336"/>
      <c r="GY12" s="336"/>
      <c r="GZ12" s="336"/>
      <c r="HA12" s="336"/>
      <c r="HB12" s="336"/>
      <c r="HC12" s="336"/>
      <c r="HD12" s="336"/>
      <c r="HE12" s="336"/>
      <c r="HF12" s="336"/>
      <c r="HG12" s="336"/>
      <c r="HH12" s="336"/>
      <c r="HI12" s="336"/>
      <c r="HJ12" s="336"/>
      <c r="HK12" s="336"/>
      <c r="HL12" s="336"/>
      <c r="HM12" s="336"/>
      <c r="HN12" s="336"/>
      <c r="HO12" s="336"/>
      <c r="HP12" s="336"/>
      <c r="HQ12" s="336"/>
      <c r="HR12" s="336"/>
      <c r="HS12" s="336"/>
      <c r="HT12" s="336"/>
      <c r="HU12" s="336"/>
      <c r="HV12" s="336"/>
      <c r="HW12" s="336"/>
      <c r="HX12" s="336"/>
      <c r="HY12" s="336"/>
      <c r="HZ12" s="336"/>
      <c r="IA12" s="336"/>
      <c r="IB12" s="336"/>
      <c r="IC12" s="336"/>
      <c r="ID12" s="336"/>
      <c r="IE12" s="336"/>
      <c r="IF12" s="336"/>
      <c r="IG12" s="336"/>
      <c r="IH12" s="336"/>
      <c r="II12" s="336"/>
      <c r="IJ12" s="336"/>
      <c r="IK12" s="336"/>
      <c r="IL12" s="336"/>
      <c r="IM12" s="336"/>
      <c r="IN12" s="336"/>
      <c r="IO12" s="336"/>
      <c r="IP12" s="336"/>
      <c r="IQ12" s="336"/>
      <c r="IR12" s="336"/>
      <c r="IS12" s="336"/>
      <c r="IT12" s="336"/>
      <c r="IU12" s="336"/>
      <c r="IV12" s="336"/>
    </row>
    <row r="13" spans="1:256" ht="15">
      <c r="A13" s="508"/>
      <c r="B13" s="504"/>
      <c r="C13" s="504"/>
      <c r="D13" s="504"/>
      <c r="E13" s="508"/>
      <c r="F13" s="508"/>
      <c r="G13" s="504"/>
      <c r="H13" s="504"/>
      <c r="I13" s="504"/>
      <c r="J13" s="336"/>
      <c r="K13" s="343"/>
      <c r="L13" s="343"/>
      <c r="M13" s="343"/>
      <c r="N13" s="343"/>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6"/>
      <c r="BY13" s="336"/>
      <c r="BZ13" s="336"/>
      <c r="CA13" s="336"/>
      <c r="CB13" s="336"/>
      <c r="CC13" s="336"/>
      <c r="CD13" s="336"/>
      <c r="CE13" s="336"/>
      <c r="CF13" s="336"/>
      <c r="CG13" s="336"/>
      <c r="CH13" s="336"/>
      <c r="CI13" s="336"/>
      <c r="CJ13" s="336"/>
      <c r="CK13" s="336"/>
      <c r="CL13" s="336"/>
      <c r="CM13" s="336"/>
      <c r="CN13" s="336"/>
      <c r="CO13" s="336"/>
      <c r="CP13" s="336"/>
      <c r="CQ13" s="336"/>
      <c r="CR13" s="336"/>
      <c r="CS13" s="336"/>
      <c r="CT13" s="336"/>
      <c r="CU13" s="336"/>
      <c r="CV13" s="336"/>
      <c r="CW13" s="336"/>
      <c r="CX13" s="336"/>
      <c r="CY13" s="336"/>
      <c r="CZ13" s="336"/>
      <c r="DA13" s="336"/>
      <c r="DB13" s="336"/>
      <c r="DC13" s="336"/>
      <c r="DD13" s="336"/>
      <c r="DE13" s="336"/>
      <c r="DF13" s="336"/>
      <c r="DG13" s="336"/>
      <c r="DH13" s="336"/>
      <c r="DI13" s="336"/>
      <c r="DJ13" s="336"/>
      <c r="DK13" s="336"/>
      <c r="DL13" s="336"/>
      <c r="DM13" s="336"/>
      <c r="DN13" s="336"/>
      <c r="DO13" s="336"/>
      <c r="DP13" s="336"/>
      <c r="DQ13" s="336"/>
      <c r="DR13" s="336"/>
      <c r="DS13" s="336"/>
      <c r="DT13" s="336"/>
      <c r="DU13" s="336"/>
      <c r="DV13" s="336"/>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c r="FL13" s="336"/>
      <c r="FM13" s="336"/>
      <c r="FN13" s="336"/>
      <c r="FO13" s="336"/>
      <c r="FP13" s="336"/>
      <c r="FQ13" s="336"/>
      <c r="FR13" s="336"/>
      <c r="FS13" s="336"/>
      <c r="FT13" s="336"/>
      <c r="FU13" s="336"/>
      <c r="FV13" s="336"/>
      <c r="FW13" s="336"/>
      <c r="FX13" s="336"/>
      <c r="FY13" s="336"/>
      <c r="FZ13" s="336"/>
      <c r="GA13" s="336"/>
      <c r="GB13" s="336"/>
      <c r="GC13" s="336"/>
      <c r="GD13" s="336"/>
      <c r="GE13" s="336"/>
      <c r="GF13" s="336"/>
      <c r="GG13" s="336"/>
      <c r="GH13" s="336"/>
      <c r="GI13" s="336"/>
      <c r="GJ13" s="336"/>
      <c r="GK13" s="336"/>
      <c r="GL13" s="336"/>
      <c r="GM13" s="336"/>
      <c r="GN13" s="336"/>
      <c r="GO13" s="336"/>
      <c r="GP13" s="336"/>
      <c r="GQ13" s="336"/>
      <c r="GR13" s="336"/>
      <c r="GS13" s="336"/>
      <c r="GT13" s="336"/>
      <c r="GU13" s="336"/>
      <c r="GV13" s="336"/>
      <c r="GW13" s="336"/>
      <c r="GX13" s="336"/>
      <c r="GY13" s="336"/>
      <c r="GZ13" s="336"/>
      <c r="HA13" s="336"/>
      <c r="HB13" s="336"/>
      <c r="HC13" s="336"/>
      <c r="HD13" s="336"/>
      <c r="HE13" s="336"/>
      <c r="HF13" s="336"/>
      <c r="HG13" s="336"/>
      <c r="HH13" s="336"/>
      <c r="HI13" s="336"/>
      <c r="HJ13" s="336"/>
      <c r="HK13" s="336"/>
      <c r="HL13" s="336"/>
      <c r="HM13" s="336"/>
      <c r="HN13" s="336"/>
      <c r="HO13" s="336"/>
      <c r="HP13" s="336"/>
      <c r="HQ13" s="336"/>
      <c r="HR13" s="336"/>
      <c r="HS13" s="336"/>
      <c r="HT13" s="336"/>
      <c r="HU13" s="336"/>
      <c r="HV13" s="336"/>
      <c r="HW13" s="336"/>
      <c r="HX13" s="336"/>
      <c r="HY13" s="336"/>
      <c r="HZ13" s="336"/>
      <c r="IA13" s="336"/>
      <c r="IB13" s="336"/>
      <c r="IC13" s="336"/>
      <c r="ID13" s="336"/>
      <c r="IE13" s="336"/>
      <c r="IF13" s="336"/>
      <c r="IG13" s="336"/>
      <c r="IH13" s="336"/>
      <c r="II13" s="336"/>
      <c r="IJ13" s="336"/>
      <c r="IK13" s="336"/>
      <c r="IL13" s="336"/>
      <c r="IM13" s="336"/>
      <c r="IN13" s="336"/>
      <c r="IO13" s="336"/>
      <c r="IP13" s="336"/>
      <c r="IQ13" s="336"/>
      <c r="IR13" s="336"/>
      <c r="IS13" s="336"/>
      <c r="IT13" s="336"/>
      <c r="IU13" s="336"/>
      <c r="IV13" s="336"/>
    </row>
    <row r="14" spans="1:256" ht="15">
      <c r="A14" s="508"/>
      <c r="B14" s="377" t="s">
        <v>466</v>
      </c>
      <c r="C14" s="377" t="s">
        <v>466</v>
      </c>
      <c r="D14" s="504"/>
      <c r="E14" s="376" t="s">
        <v>296</v>
      </c>
      <c r="F14" s="376" t="s">
        <v>297</v>
      </c>
      <c r="G14" s="504"/>
      <c r="H14" s="504"/>
      <c r="I14" s="504"/>
      <c r="J14" s="336"/>
      <c r="K14" s="343"/>
      <c r="L14" s="343"/>
      <c r="M14" s="343"/>
      <c r="N14" s="343"/>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336"/>
      <c r="CL14" s="336"/>
      <c r="CM14" s="336"/>
      <c r="CN14" s="336"/>
      <c r="CO14" s="336"/>
      <c r="CP14" s="336"/>
      <c r="CQ14" s="336"/>
      <c r="CR14" s="336"/>
      <c r="CS14" s="336"/>
      <c r="CT14" s="336"/>
      <c r="CU14" s="336"/>
      <c r="CV14" s="336"/>
      <c r="CW14" s="336"/>
      <c r="CX14" s="336"/>
      <c r="CY14" s="336"/>
      <c r="CZ14" s="336"/>
      <c r="DA14" s="336"/>
      <c r="DB14" s="336"/>
      <c r="DC14" s="336"/>
      <c r="DD14" s="336"/>
      <c r="DE14" s="336"/>
      <c r="DF14" s="336"/>
      <c r="DG14" s="336"/>
      <c r="DH14" s="336"/>
      <c r="DI14" s="336"/>
      <c r="DJ14" s="336"/>
      <c r="DK14" s="336"/>
      <c r="DL14" s="336"/>
      <c r="DM14" s="336"/>
      <c r="DN14" s="336"/>
      <c r="DO14" s="336"/>
      <c r="DP14" s="336"/>
      <c r="DQ14" s="336"/>
      <c r="DR14" s="336"/>
      <c r="DS14" s="336"/>
      <c r="DT14" s="336"/>
      <c r="DU14" s="336"/>
      <c r="DV14" s="336"/>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36"/>
      <c r="FA14" s="336"/>
      <c r="FB14" s="336"/>
      <c r="FC14" s="336"/>
      <c r="FD14" s="336"/>
      <c r="FE14" s="336"/>
      <c r="FF14" s="336"/>
      <c r="FG14" s="336"/>
      <c r="FH14" s="336"/>
      <c r="FI14" s="336"/>
      <c r="FJ14" s="336"/>
      <c r="FK14" s="336"/>
      <c r="FL14" s="336"/>
      <c r="FM14" s="336"/>
      <c r="FN14" s="336"/>
      <c r="FO14" s="336"/>
      <c r="FP14" s="336"/>
      <c r="FQ14" s="336"/>
      <c r="FR14" s="336"/>
      <c r="FS14" s="336"/>
      <c r="FT14" s="336"/>
      <c r="FU14" s="336"/>
      <c r="FV14" s="336"/>
      <c r="FW14" s="336"/>
      <c r="FX14" s="336"/>
      <c r="FY14" s="336"/>
      <c r="FZ14" s="336"/>
      <c r="GA14" s="336"/>
      <c r="GB14" s="336"/>
      <c r="GC14" s="336"/>
      <c r="GD14" s="336"/>
      <c r="GE14" s="336"/>
      <c r="GF14" s="336"/>
      <c r="GG14" s="336"/>
      <c r="GH14" s="336"/>
      <c r="GI14" s="336"/>
      <c r="GJ14" s="336"/>
      <c r="GK14" s="336"/>
      <c r="GL14" s="336"/>
      <c r="GM14" s="336"/>
      <c r="GN14" s="336"/>
      <c r="GO14" s="336"/>
      <c r="GP14" s="336"/>
      <c r="GQ14" s="336"/>
      <c r="GR14" s="336"/>
      <c r="GS14" s="336"/>
      <c r="GT14" s="336"/>
      <c r="GU14" s="336"/>
      <c r="GV14" s="336"/>
      <c r="GW14" s="336"/>
      <c r="GX14" s="336"/>
      <c r="GY14" s="336"/>
      <c r="GZ14" s="336"/>
      <c r="HA14" s="336"/>
      <c r="HB14" s="336"/>
      <c r="HC14" s="336"/>
      <c r="HD14" s="336"/>
      <c r="HE14" s="336"/>
      <c r="HF14" s="336"/>
      <c r="HG14" s="336"/>
      <c r="HH14" s="336"/>
      <c r="HI14" s="336"/>
      <c r="HJ14" s="336"/>
      <c r="HK14" s="336"/>
      <c r="HL14" s="336"/>
      <c r="HM14" s="336"/>
      <c r="HN14" s="336"/>
      <c r="HO14" s="336"/>
      <c r="HP14" s="336"/>
      <c r="HQ14" s="336"/>
      <c r="HR14" s="336"/>
      <c r="HS14" s="336"/>
      <c r="HT14" s="336"/>
      <c r="HU14" s="336"/>
      <c r="HV14" s="336"/>
      <c r="HW14" s="336"/>
      <c r="HX14" s="336"/>
      <c r="HY14" s="336"/>
      <c r="HZ14" s="336"/>
      <c r="IA14" s="336"/>
      <c r="IB14" s="336"/>
      <c r="IC14" s="336"/>
      <c r="ID14" s="336"/>
      <c r="IE14" s="336"/>
      <c r="IF14" s="336"/>
      <c r="IG14" s="336"/>
      <c r="IH14" s="336"/>
      <c r="II14" s="336"/>
      <c r="IJ14" s="336"/>
      <c r="IK14" s="336"/>
      <c r="IL14" s="336"/>
      <c r="IM14" s="336"/>
      <c r="IN14" s="336"/>
      <c r="IO14" s="336"/>
      <c r="IP14" s="336"/>
      <c r="IQ14" s="336"/>
      <c r="IR14" s="336"/>
      <c r="IS14" s="336"/>
      <c r="IT14" s="336"/>
      <c r="IU14" s="336"/>
      <c r="IV14" s="336"/>
    </row>
    <row r="15" spans="1:256" ht="12">
      <c r="A15" s="379">
        <v>1</v>
      </c>
      <c r="B15" s="379">
        <v>2</v>
      </c>
      <c r="C15" s="379">
        <v>3</v>
      </c>
      <c r="D15" s="379">
        <v>4</v>
      </c>
      <c r="E15" s="379">
        <v>5</v>
      </c>
      <c r="F15" s="379">
        <v>6</v>
      </c>
      <c r="G15" s="379">
        <v>7</v>
      </c>
      <c r="H15" s="379">
        <v>8</v>
      </c>
      <c r="I15" s="379">
        <v>9</v>
      </c>
      <c r="J15" s="373"/>
      <c r="K15" s="380"/>
      <c r="L15" s="380"/>
      <c r="M15" s="380"/>
      <c r="N15" s="380"/>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c r="IO15" s="373"/>
      <c r="IP15" s="373"/>
      <c r="IQ15" s="373"/>
      <c r="IR15" s="373"/>
      <c r="IS15" s="373"/>
      <c r="IT15" s="373"/>
      <c r="IU15" s="373"/>
      <c r="IV15" s="373"/>
    </row>
    <row r="16" spans="1:14" ht="12">
      <c r="A16" s="505" t="s">
        <v>298</v>
      </c>
      <c r="B16" s="365">
        <v>0</v>
      </c>
      <c r="C16" s="365">
        <v>25.47</v>
      </c>
      <c r="D16" s="505" t="s">
        <v>356</v>
      </c>
      <c r="E16" s="506">
        <v>42334</v>
      </c>
      <c r="F16" s="507" t="s">
        <v>743</v>
      </c>
      <c r="G16" s="367">
        <v>42370</v>
      </c>
      <c r="H16" s="368">
        <v>42551</v>
      </c>
      <c r="I16" s="505" t="s">
        <v>749</v>
      </c>
      <c r="K16" s="76"/>
      <c r="L16" s="76"/>
      <c r="M16" s="76"/>
      <c r="N16" s="76"/>
    </row>
    <row r="17" spans="1:14" ht="12">
      <c r="A17" s="505"/>
      <c r="B17" s="365">
        <v>0</v>
      </c>
      <c r="C17" s="365">
        <v>30.12</v>
      </c>
      <c r="D17" s="505" t="s">
        <v>356</v>
      </c>
      <c r="E17" s="506"/>
      <c r="F17" s="507"/>
      <c r="G17" s="367">
        <v>42552</v>
      </c>
      <c r="H17" s="368">
        <v>42735</v>
      </c>
      <c r="I17" s="505"/>
      <c r="K17" s="76"/>
      <c r="L17" s="76"/>
      <c r="M17" s="76"/>
      <c r="N17" s="76"/>
    </row>
    <row r="18" spans="1:9" ht="11.25">
      <c r="A18" s="73"/>
      <c r="B18" s="73"/>
      <c r="C18" s="73"/>
      <c r="D18" s="73"/>
      <c r="E18" s="73"/>
      <c r="F18" s="73"/>
      <c r="G18" s="73"/>
      <c r="H18" s="73"/>
      <c r="I18" s="73"/>
    </row>
  </sheetData>
  <sheetProtection/>
  <mergeCells count="18">
    <mergeCell ref="A6:I6"/>
    <mergeCell ref="A7:I7"/>
    <mergeCell ref="A8:I8"/>
    <mergeCell ref="A9:I9"/>
    <mergeCell ref="A10:I10"/>
    <mergeCell ref="A12:A14"/>
    <mergeCell ref="B12:B13"/>
    <mergeCell ref="C12:C13"/>
    <mergeCell ref="D12:D14"/>
    <mergeCell ref="E12:F13"/>
    <mergeCell ref="G12:G14"/>
    <mergeCell ref="H12:H14"/>
    <mergeCell ref="I12:I14"/>
    <mergeCell ref="A16:A17"/>
    <mergeCell ref="D16:D17"/>
    <mergeCell ref="E16:E17"/>
    <mergeCell ref="F16:F17"/>
    <mergeCell ref="I16:I17"/>
  </mergeCells>
  <dataValidations count="3">
    <dataValidation type="textLength" allowBlank="1" showInputMessage="1" showErrorMessage="1" sqref="F16:F17 D16:D17 I16">
      <formula1>0</formula1>
      <formula2>900</formula2>
    </dataValidation>
    <dataValidation type="decimal" allowBlank="1" showInputMessage="1" showErrorMessage="1" sqref="B16:C17">
      <formula1>0</formula1>
      <formula2>100000000000000000000</formula2>
    </dataValidation>
    <dataValidation type="date" allowBlank="1" showInputMessage="1" showErrorMessage="1" promptTitle="Дата" prompt="Введите дату в формате ДД.ММ.ГГГГ" sqref="E16:E17 G16:H17">
      <formula1>36526</formula1>
      <formula2>44196</formula2>
    </dataValidation>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V15"/>
  <sheetViews>
    <sheetView zoomScalePageLayoutView="0" workbookViewId="0" topLeftCell="A1">
      <selection activeCell="D28" sqref="D28:D29"/>
    </sheetView>
  </sheetViews>
  <sheetFormatPr defaultColWidth="0" defaultRowHeight="11.25"/>
  <cols>
    <col min="1" max="1" width="15.140625" style="316" customWidth="1"/>
    <col min="2" max="2" width="13.7109375" style="316" customWidth="1"/>
    <col min="3" max="3" width="9.7109375" style="316" customWidth="1"/>
    <col min="4" max="4" width="10.421875" style="316" customWidth="1"/>
    <col min="5" max="5" width="13.8515625" style="316" customWidth="1"/>
    <col min="6" max="6" width="11.421875" style="316" customWidth="1"/>
    <col min="7" max="7" width="9.57421875" style="316" customWidth="1"/>
    <col min="8" max="9" width="14.57421875" style="316" customWidth="1"/>
    <col min="10" max="10" width="28.7109375" style="316" customWidth="1"/>
    <col min="11" max="252" width="9.140625" style="316" customWidth="1"/>
    <col min="253" max="16384" width="0" style="316" hidden="1" customWidth="1"/>
  </cols>
  <sheetData>
    <row r="1" spans="1:10" ht="15.75">
      <c r="A1" s="315"/>
      <c r="B1" s="315"/>
      <c r="C1" s="315"/>
      <c r="D1" s="315"/>
      <c r="E1" s="315"/>
      <c r="F1" s="315"/>
      <c r="G1" s="315"/>
      <c r="H1" s="315"/>
      <c r="I1" s="315"/>
      <c r="J1" s="361" t="s">
        <v>498</v>
      </c>
    </row>
    <row r="2" spans="1:11" ht="15">
      <c r="A2" s="315"/>
      <c r="B2" s="315"/>
      <c r="C2" s="315"/>
      <c r="D2" s="315"/>
      <c r="E2" s="315"/>
      <c r="F2" s="315"/>
      <c r="G2" s="315"/>
      <c r="H2" s="315"/>
      <c r="I2" s="315"/>
      <c r="J2" s="315"/>
      <c r="K2" s="321"/>
    </row>
    <row r="3" spans="1:256" ht="15.75">
      <c r="A3" s="514" t="s">
        <v>736</v>
      </c>
      <c r="B3" s="514"/>
      <c r="C3" s="514"/>
      <c r="D3" s="514"/>
      <c r="E3" s="514"/>
      <c r="F3" s="514"/>
      <c r="G3" s="514"/>
      <c r="H3" s="514"/>
      <c r="I3" s="514"/>
      <c r="J3" s="514"/>
      <c r="K3" s="318"/>
      <c r="L3" s="319"/>
      <c r="M3" s="320"/>
      <c r="N3" s="320"/>
      <c r="O3" s="320"/>
      <c r="P3" s="320"/>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319"/>
      <c r="ER3" s="319"/>
      <c r="ES3" s="319"/>
      <c r="ET3" s="319"/>
      <c r="EU3" s="319"/>
      <c r="EV3" s="319"/>
      <c r="EW3" s="319"/>
      <c r="EX3" s="319"/>
      <c r="EY3" s="319"/>
      <c r="EZ3" s="319"/>
      <c r="FA3" s="319"/>
      <c r="FB3" s="319"/>
      <c r="FC3" s="319"/>
      <c r="FD3" s="319"/>
      <c r="FE3" s="319"/>
      <c r="FF3" s="319"/>
      <c r="FG3" s="319"/>
      <c r="FH3" s="319"/>
      <c r="FI3" s="319"/>
      <c r="FJ3" s="319"/>
      <c r="FK3" s="319"/>
      <c r="FL3" s="319"/>
      <c r="FM3" s="319"/>
      <c r="FN3" s="319"/>
      <c r="FO3" s="319"/>
      <c r="FP3" s="319"/>
      <c r="FQ3" s="319"/>
      <c r="FR3" s="319"/>
      <c r="FS3" s="319"/>
      <c r="FT3" s="319"/>
      <c r="FU3" s="319"/>
      <c r="FV3" s="319"/>
      <c r="FW3" s="319"/>
      <c r="FX3" s="319"/>
      <c r="FY3" s="319"/>
      <c r="FZ3" s="319"/>
      <c r="GA3" s="319"/>
      <c r="GB3" s="319"/>
      <c r="GC3" s="319"/>
      <c r="GD3" s="319"/>
      <c r="GE3" s="319"/>
      <c r="GF3" s="319"/>
      <c r="GG3" s="319"/>
      <c r="GH3" s="319"/>
      <c r="GI3" s="319"/>
      <c r="GJ3" s="319"/>
      <c r="GK3" s="319"/>
      <c r="GL3" s="319"/>
      <c r="GM3" s="319"/>
      <c r="GN3" s="319"/>
      <c r="GO3" s="319"/>
      <c r="GP3" s="319"/>
      <c r="GQ3" s="319"/>
      <c r="GR3" s="319"/>
      <c r="GS3" s="319"/>
      <c r="GT3" s="319"/>
      <c r="GU3" s="319"/>
      <c r="GV3" s="319"/>
      <c r="GW3" s="319"/>
      <c r="GX3" s="319"/>
      <c r="GY3" s="319"/>
      <c r="GZ3" s="319"/>
      <c r="HA3" s="319"/>
      <c r="HB3" s="319"/>
      <c r="HC3" s="319"/>
      <c r="HD3" s="319"/>
      <c r="HE3" s="319"/>
      <c r="HF3" s="319"/>
      <c r="HG3" s="319"/>
      <c r="HH3" s="319"/>
      <c r="HI3" s="319"/>
      <c r="HJ3" s="319"/>
      <c r="HK3" s="319"/>
      <c r="HL3" s="319"/>
      <c r="HM3" s="319"/>
      <c r="HN3" s="319"/>
      <c r="HO3" s="319"/>
      <c r="HP3" s="319"/>
      <c r="HQ3" s="319"/>
      <c r="HR3" s="319"/>
      <c r="HS3" s="319"/>
      <c r="HT3" s="319"/>
      <c r="HU3" s="319"/>
      <c r="HV3" s="319"/>
      <c r="HW3" s="319"/>
      <c r="HX3" s="319"/>
      <c r="HY3" s="319"/>
      <c r="HZ3" s="319"/>
      <c r="IA3" s="319"/>
      <c r="IB3" s="319"/>
      <c r="IC3" s="319"/>
      <c r="ID3" s="319"/>
      <c r="IE3" s="319"/>
      <c r="IF3" s="319"/>
      <c r="IG3" s="319"/>
      <c r="IH3" s="319"/>
      <c r="II3" s="319"/>
      <c r="IJ3" s="319"/>
      <c r="IK3" s="319"/>
      <c r="IL3" s="319"/>
      <c r="IM3" s="319"/>
      <c r="IN3" s="319"/>
      <c r="IO3" s="319"/>
      <c r="IP3" s="319"/>
      <c r="IQ3" s="319"/>
      <c r="IR3" s="319"/>
      <c r="IS3" s="319"/>
      <c r="IT3" s="319"/>
      <c r="IU3" s="319"/>
      <c r="IV3" s="319"/>
    </row>
    <row r="4" spans="1:256" ht="15.75">
      <c r="A4" s="461" t="s">
        <v>462</v>
      </c>
      <c r="B4" s="461"/>
      <c r="C4" s="461"/>
      <c r="D4" s="461"/>
      <c r="E4" s="461"/>
      <c r="F4" s="461"/>
      <c r="G4" s="461"/>
      <c r="H4" s="461"/>
      <c r="I4" s="461"/>
      <c r="J4" s="461"/>
      <c r="K4" s="318"/>
      <c r="L4" s="319"/>
      <c r="M4" s="320"/>
      <c r="N4" s="320"/>
      <c r="O4" s="320"/>
      <c r="P4" s="320"/>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c r="IS4" s="319"/>
      <c r="IT4" s="319"/>
      <c r="IU4" s="319"/>
      <c r="IV4" s="319"/>
    </row>
    <row r="5" spans="1:256" ht="15.75">
      <c r="A5" s="461" t="s">
        <v>737</v>
      </c>
      <c r="B5" s="461"/>
      <c r="C5" s="461"/>
      <c r="D5" s="461"/>
      <c r="E5" s="461"/>
      <c r="F5" s="461"/>
      <c r="G5" s="461"/>
      <c r="H5" s="461"/>
      <c r="I5" s="461"/>
      <c r="J5" s="461"/>
      <c r="K5" s="318"/>
      <c r="L5" s="319"/>
      <c r="M5" s="320"/>
      <c r="N5" s="320"/>
      <c r="O5" s="320"/>
      <c r="P5" s="320"/>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c r="FW5" s="319"/>
      <c r="FX5" s="319"/>
      <c r="FY5" s="319"/>
      <c r="FZ5" s="319"/>
      <c r="GA5" s="319"/>
      <c r="GB5" s="319"/>
      <c r="GC5" s="319"/>
      <c r="GD5" s="319"/>
      <c r="GE5" s="319"/>
      <c r="GF5" s="319"/>
      <c r="GG5" s="319"/>
      <c r="GH5" s="319"/>
      <c r="GI5" s="319"/>
      <c r="GJ5" s="319"/>
      <c r="GK5" s="319"/>
      <c r="GL5" s="319"/>
      <c r="GM5" s="319"/>
      <c r="GN5" s="319"/>
      <c r="GO5" s="319"/>
      <c r="GP5" s="319"/>
      <c r="GQ5" s="319"/>
      <c r="GR5" s="319"/>
      <c r="GS5" s="319"/>
      <c r="GT5" s="319"/>
      <c r="GU5" s="319"/>
      <c r="GV5" s="319"/>
      <c r="GW5" s="319"/>
      <c r="GX5" s="319"/>
      <c r="GY5" s="319"/>
      <c r="GZ5" s="319"/>
      <c r="HA5" s="319"/>
      <c r="HB5" s="319"/>
      <c r="HC5" s="319"/>
      <c r="HD5" s="319"/>
      <c r="HE5" s="319"/>
      <c r="HF5" s="319"/>
      <c r="HG5" s="319"/>
      <c r="HH5" s="319"/>
      <c r="HI5" s="319"/>
      <c r="HJ5" s="319"/>
      <c r="HK5" s="319"/>
      <c r="HL5" s="319"/>
      <c r="HM5" s="319"/>
      <c r="HN5" s="319"/>
      <c r="HO5" s="319"/>
      <c r="HP5" s="319"/>
      <c r="HQ5" s="319"/>
      <c r="HR5" s="319"/>
      <c r="HS5" s="319"/>
      <c r="HT5" s="319"/>
      <c r="HU5" s="319"/>
      <c r="HV5" s="319"/>
      <c r="HW5" s="319"/>
      <c r="HX5" s="319"/>
      <c r="HY5" s="319"/>
      <c r="HZ5" s="319"/>
      <c r="IA5" s="319"/>
      <c r="IB5" s="319"/>
      <c r="IC5" s="319"/>
      <c r="ID5" s="319"/>
      <c r="IE5" s="319"/>
      <c r="IF5" s="319"/>
      <c r="IG5" s="319"/>
      <c r="IH5" s="319"/>
      <c r="II5" s="319"/>
      <c r="IJ5" s="319"/>
      <c r="IK5" s="319"/>
      <c r="IL5" s="319"/>
      <c r="IM5" s="319"/>
      <c r="IN5" s="319"/>
      <c r="IO5" s="319"/>
      <c r="IP5" s="319"/>
      <c r="IQ5" s="319"/>
      <c r="IR5" s="319"/>
      <c r="IS5" s="319"/>
      <c r="IT5" s="319"/>
      <c r="IU5" s="319"/>
      <c r="IV5" s="319"/>
    </row>
    <row r="6" spans="1:256" ht="18.75">
      <c r="A6" s="515" t="s">
        <v>738</v>
      </c>
      <c r="B6" s="515"/>
      <c r="C6" s="515"/>
      <c r="D6" s="515"/>
      <c r="E6" s="515"/>
      <c r="F6" s="515"/>
      <c r="G6" s="515"/>
      <c r="H6" s="515"/>
      <c r="I6" s="515"/>
      <c r="J6" s="515"/>
      <c r="K6" s="318"/>
      <c r="L6" s="319"/>
      <c r="M6" s="320"/>
      <c r="N6" s="320"/>
      <c r="O6" s="320"/>
      <c r="P6" s="320"/>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F6" s="319"/>
      <c r="FG6" s="319"/>
      <c r="FH6" s="319"/>
      <c r="FI6" s="319"/>
      <c r="FJ6" s="319"/>
      <c r="FK6" s="319"/>
      <c r="FL6" s="319"/>
      <c r="FM6" s="319"/>
      <c r="FN6" s="319"/>
      <c r="FO6" s="319"/>
      <c r="FP6" s="319"/>
      <c r="FQ6" s="319"/>
      <c r="FR6" s="319"/>
      <c r="FS6" s="319"/>
      <c r="FT6" s="319"/>
      <c r="FU6" s="319"/>
      <c r="FV6" s="319"/>
      <c r="FW6" s="319"/>
      <c r="FX6" s="319"/>
      <c r="FY6" s="319"/>
      <c r="FZ6" s="319"/>
      <c r="GA6" s="319"/>
      <c r="GB6" s="319"/>
      <c r="GC6" s="319"/>
      <c r="GD6" s="319"/>
      <c r="GE6" s="319"/>
      <c r="GF6" s="319"/>
      <c r="GG6" s="319"/>
      <c r="GH6" s="319"/>
      <c r="GI6" s="319"/>
      <c r="GJ6" s="319"/>
      <c r="GK6" s="319"/>
      <c r="GL6" s="319"/>
      <c r="GM6" s="319"/>
      <c r="GN6" s="319"/>
      <c r="GO6" s="319"/>
      <c r="GP6" s="319"/>
      <c r="GQ6" s="319"/>
      <c r="GR6" s="319"/>
      <c r="GS6" s="319"/>
      <c r="GT6" s="319"/>
      <c r="GU6" s="319"/>
      <c r="GV6" s="319"/>
      <c r="GW6" s="319"/>
      <c r="GX6" s="319"/>
      <c r="GY6" s="319"/>
      <c r="GZ6" s="319"/>
      <c r="HA6" s="319"/>
      <c r="HB6" s="319"/>
      <c r="HC6" s="319"/>
      <c r="HD6" s="319"/>
      <c r="HE6" s="319"/>
      <c r="HF6" s="319"/>
      <c r="HG6" s="319"/>
      <c r="HH6" s="319"/>
      <c r="HI6" s="319"/>
      <c r="HJ6" s="319"/>
      <c r="HK6" s="319"/>
      <c r="HL6" s="319"/>
      <c r="HM6" s="319"/>
      <c r="HN6" s="319"/>
      <c r="HO6" s="319"/>
      <c r="HP6" s="319"/>
      <c r="HQ6" s="319"/>
      <c r="HR6" s="319"/>
      <c r="HS6" s="319"/>
      <c r="HT6" s="319"/>
      <c r="HU6" s="319"/>
      <c r="HV6" s="319"/>
      <c r="HW6" s="319"/>
      <c r="HX6" s="319"/>
      <c r="HY6" s="319"/>
      <c r="HZ6" s="319"/>
      <c r="IA6" s="319"/>
      <c r="IB6" s="319"/>
      <c r="IC6" s="319"/>
      <c r="ID6" s="319"/>
      <c r="IE6" s="319"/>
      <c r="IF6" s="319"/>
      <c r="IG6" s="319"/>
      <c r="IH6" s="319"/>
      <c r="II6" s="319"/>
      <c r="IJ6" s="319"/>
      <c r="IK6" s="319"/>
      <c r="IL6" s="319"/>
      <c r="IM6" s="319"/>
      <c r="IN6" s="319"/>
      <c r="IO6" s="319"/>
      <c r="IP6" s="319"/>
      <c r="IQ6" s="319"/>
      <c r="IR6" s="319"/>
      <c r="IS6" s="319"/>
      <c r="IT6" s="319"/>
      <c r="IU6" s="319"/>
      <c r="IV6" s="319"/>
    </row>
    <row r="7" spans="1:16" ht="15.75">
      <c r="A7" s="463" t="s">
        <v>714</v>
      </c>
      <c r="B7" s="463"/>
      <c r="C7" s="463"/>
      <c r="D7" s="463"/>
      <c r="E7" s="463"/>
      <c r="F7" s="463"/>
      <c r="G7" s="463"/>
      <c r="H7" s="463"/>
      <c r="I7" s="463"/>
      <c r="J7" s="463"/>
      <c r="K7" s="321"/>
      <c r="M7" s="322"/>
      <c r="N7" s="322"/>
      <c r="O7" s="322"/>
      <c r="P7" s="322"/>
    </row>
    <row r="8" spans="1:16" ht="15">
      <c r="A8" s="315"/>
      <c r="B8" s="315"/>
      <c r="C8" s="315"/>
      <c r="D8" s="315"/>
      <c r="E8" s="315"/>
      <c r="F8" s="315"/>
      <c r="G8" s="315"/>
      <c r="H8" s="315"/>
      <c r="I8" s="315"/>
      <c r="J8" s="315"/>
      <c r="K8" s="321"/>
      <c r="M8" s="322"/>
      <c r="N8" s="322"/>
      <c r="O8" s="322"/>
      <c r="P8" s="322"/>
    </row>
    <row r="9" spans="1:16" ht="15">
      <c r="A9" s="512" t="s">
        <v>321</v>
      </c>
      <c r="B9" s="516" t="s">
        <v>322</v>
      </c>
      <c r="C9" s="516"/>
      <c r="D9" s="516"/>
      <c r="E9" s="512" t="s">
        <v>290</v>
      </c>
      <c r="F9" s="512" t="s">
        <v>291</v>
      </c>
      <c r="G9" s="512"/>
      <c r="H9" s="512" t="s">
        <v>292</v>
      </c>
      <c r="I9" s="512" t="s">
        <v>293</v>
      </c>
      <c r="J9" s="513" t="s">
        <v>294</v>
      </c>
      <c r="K9" s="321"/>
      <c r="L9" s="381"/>
      <c r="M9" s="322"/>
      <c r="N9" s="322"/>
      <c r="O9" s="322"/>
      <c r="P9" s="322"/>
    </row>
    <row r="10" spans="1:16" ht="15">
      <c r="A10" s="512"/>
      <c r="B10" s="516" t="s">
        <v>344</v>
      </c>
      <c r="C10" s="516" t="s">
        <v>295</v>
      </c>
      <c r="D10" s="516"/>
      <c r="E10" s="512"/>
      <c r="F10" s="512"/>
      <c r="G10" s="512"/>
      <c r="H10" s="512"/>
      <c r="I10" s="512"/>
      <c r="J10" s="513"/>
      <c r="K10" s="321"/>
      <c r="L10" s="381"/>
      <c r="M10" s="322"/>
      <c r="N10" s="322"/>
      <c r="O10" s="322"/>
      <c r="P10" s="322"/>
    </row>
    <row r="11" spans="1:16" ht="48">
      <c r="A11" s="512"/>
      <c r="B11" s="516"/>
      <c r="C11" s="382" t="s">
        <v>345</v>
      </c>
      <c r="D11" s="382" t="s">
        <v>346</v>
      </c>
      <c r="E11" s="512"/>
      <c r="F11" s="512" t="s">
        <v>296</v>
      </c>
      <c r="G11" s="512" t="s">
        <v>297</v>
      </c>
      <c r="H11" s="512"/>
      <c r="I11" s="512"/>
      <c r="J11" s="513"/>
      <c r="K11" s="321"/>
      <c r="M11" s="322"/>
      <c r="N11" s="322"/>
      <c r="O11" s="322"/>
      <c r="P11" s="322"/>
    </row>
    <row r="12" spans="1:16" ht="36">
      <c r="A12" s="383" t="s">
        <v>466</v>
      </c>
      <c r="B12" s="382" t="s">
        <v>343</v>
      </c>
      <c r="C12" s="382" t="s">
        <v>343</v>
      </c>
      <c r="D12" s="382" t="s">
        <v>750</v>
      </c>
      <c r="E12" s="512"/>
      <c r="F12" s="512"/>
      <c r="G12" s="512"/>
      <c r="H12" s="512"/>
      <c r="I12" s="512"/>
      <c r="J12" s="513"/>
      <c r="K12" s="321"/>
      <c r="M12" s="322"/>
      <c r="N12" s="322"/>
      <c r="O12" s="322"/>
      <c r="P12" s="322"/>
    </row>
    <row r="13" spans="1:16" ht="15">
      <c r="A13" s="384">
        <v>1</v>
      </c>
      <c r="B13" s="384">
        <v>2</v>
      </c>
      <c r="C13" s="384">
        <v>3</v>
      </c>
      <c r="D13" s="384">
        <v>4</v>
      </c>
      <c r="E13" s="384">
        <v>5</v>
      </c>
      <c r="F13" s="384">
        <v>6</v>
      </c>
      <c r="G13" s="384">
        <v>7</v>
      </c>
      <c r="H13" s="384">
        <v>8</v>
      </c>
      <c r="I13" s="384">
        <v>9</v>
      </c>
      <c r="J13" s="384">
        <v>10</v>
      </c>
      <c r="K13" s="321"/>
      <c r="M13" s="322"/>
      <c r="N13" s="322"/>
      <c r="O13" s="322"/>
      <c r="P13" s="322"/>
    </row>
    <row r="14" spans="1:16" ht="15">
      <c r="A14" s="385">
        <v>25.47</v>
      </c>
      <c r="B14" s="385">
        <v>1691.55</v>
      </c>
      <c r="C14" s="385">
        <v>0</v>
      </c>
      <c r="D14" s="386">
        <v>0</v>
      </c>
      <c r="E14" s="509" t="s">
        <v>356</v>
      </c>
      <c r="F14" s="510">
        <v>42334</v>
      </c>
      <c r="G14" s="511" t="s">
        <v>743</v>
      </c>
      <c r="H14" s="387">
        <v>42370</v>
      </c>
      <c r="I14" s="387">
        <v>42551</v>
      </c>
      <c r="J14" s="511" t="s">
        <v>749</v>
      </c>
      <c r="K14" s="321"/>
      <c r="M14" s="322"/>
      <c r="N14" s="322"/>
      <c r="O14" s="322"/>
      <c r="P14" s="322"/>
    </row>
    <row r="15" spans="1:16" ht="15">
      <c r="A15" s="385">
        <v>30.12</v>
      </c>
      <c r="B15" s="385">
        <v>1741.36</v>
      </c>
      <c r="C15" s="385">
        <v>0</v>
      </c>
      <c r="D15" s="386">
        <v>0</v>
      </c>
      <c r="E15" s="509"/>
      <c r="F15" s="510"/>
      <c r="G15" s="511"/>
      <c r="H15" s="387">
        <v>42552</v>
      </c>
      <c r="I15" s="387">
        <v>42735</v>
      </c>
      <c r="J15" s="511"/>
      <c r="K15" s="321"/>
      <c r="M15" s="322"/>
      <c r="N15" s="322"/>
      <c r="O15" s="322"/>
      <c r="P15" s="322"/>
    </row>
  </sheetData>
  <sheetProtection/>
  <mergeCells count="20">
    <mergeCell ref="B10:B11"/>
    <mergeCell ref="C10:D10"/>
    <mergeCell ref="F11:F12"/>
    <mergeCell ref="G11:G12"/>
    <mergeCell ref="A3:J3"/>
    <mergeCell ref="A4:J4"/>
    <mergeCell ref="A5:J5"/>
    <mergeCell ref="A6:J6"/>
    <mergeCell ref="A7:J7"/>
    <mergeCell ref="A9:A11"/>
    <mergeCell ref="B9:D9"/>
    <mergeCell ref="E9:E12"/>
    <mergeCell ref="F9:G10"/>
    <mergeCell ref="H9:H12"/>
    <mergeCell ref="E14:E15"/>
    <mergeCell ref="F14:F15"/>
    <mergeCell ref="G14:G15"/>
    <mergeCell ref="J14:J15"/>
    <mergeCell ref="I9:I12"/>
    <mergeCell ref="J9:J12"/>
  </mergeCells>
  <dataValidations count="3">
    <dataValidation type="decimal" allowBlank="1" showInputMessage="1" showErrorMessage="1" sqref="A14:D15">
      <formula1>0</formula1>
      <formula2>100000000000000000000</formula2>
    </dataValidation>
    <dataValidation type="textLength" allowBlank="1" showInputMessage="1" showErrorMessage="1" sqref="J14 G14 E14">
      <formula1>0</formula1>
      <formula2>900</formula2>
    </dataValidation>
    <dataValidation type="date" allowBlank="1" showInputMessage="1" showErrorMessage="1" promptTitle="Дата" prompt="Введите дату в формате ДД.ММ.ГГГГ" sqref="F14 H14:I15">
      <formula1>36526</formula1>
      <formula2>44196</formula2>
    </dataValidation>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V63"/>
  <sheetViews>
    <sheetView zoomScalePageLayoutView="0" workbookViewId="0" topLeftCell="A40">
      <selection activeCell="D28" sqref="D28:D29"/>
    </sheetView>
  </sheetViews>
  <sheetFormatPr defaultColWidth="9.140625" defaultRowHeight="11.25"/>
  <cols>
    <col min="1" max="1" width="7.140625" style="263" customWidth="1"/>
    <col min="2" max="2" width="38.140625" style="263" customWidth="1"/>
    <col min="3" max="3" width="37.57421875" style="263" customWidth="1"/>
    <col min="4" max="4" width="12.57421875" style="263" customWidth="1"/>
    <col min="5" max="252" width="9.140625" style="263" customWidth="1"/>
    <col min="253" max="254" width="0" style="263" hidden="1" customWidth="1"/>
    <col min="255" max="255" width="9.00390625" style="263" bestFit="1" customWidth="1"/>
    <col min="256" max="16384" width="9.140625" style="263" customWidth="1"/>
  </cols>
  <sheetData>
    <row r="1" spans="1:4" ht="12.75">
      <c r="A1" s="261"/>
      <c r="B1" s="261"/>
      <c r="C1" s="261"/>
      <c r="D1" s="262"/>
    </row>
    <row r="3" spans="1:4" ht="12.75">
      <c r="A3" s="262"/>
      <c r="B3" s="262"/>
      <c r="C3" s="262"/>
      <c r="D3" s="262"/>
    </row>
    <row r="4" spans="1:4" ht="12.75">
      <c r="A4" s="262"/>
      <c r="B4" s="262"/>
      <c r="C4" s="262"/>
      <c r="D4" s="264" t="s">
        <v>595</v>
      </c>
    </row>
    <row r="5" spans="1:5" ht="12.75">
      <c r="A5" s="262"/>
      <c r="B5" s="262"/>
      <c r="C5" s="262"/>
      <c r="D5" s="262"/>
      <c r="E5" s="264"/>
    </row>
    <row r="6" spans="1:256" ht="15.75">
      <c r="A6" s="517" t="s">
        <v>596</v>
      </c>
      <c r="B6" s="517"/>
      <c r="C6" s="517"/>
      <c r="D6" s="517"/>
      <c r="E6" s="265"/>
      <c r="F6" s="266"/>
      <c r="G6" s="267"/>
      <c r="H6" s="267"/>
      <c r="I6" s="267"/>
      <c r="J6" s="267"/>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c r="IV6" s="266"/>
    </row>
    <row r="7" spans="1:256" ht="12.75">
      <c r="A7" s="518"/>
      <c r="B7" s="518"/>
      <c r="C7" s="518"/>
      <c r="D7" s="518"/>
      <c r="E7" s="265"/>
      <c r="F7" s="266"/>
      <c r="G7" s="267"/>
      <c r="H7" s="267"/>
      <c r="I7" s="267"/>
      <c r="J7" s="267"/>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6"/>
      <c r="DP7" s="266"/>
      <c r="DQ7" s="266"/>
      <c r="DR7" s="266"/>
      <c r="DS7" s="266"/>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c r="II7" s="266"/>
      <c r="IJ7" s="266"/>
      <c r="IK7" s="266"/>
      <c r="IL7" s="266"/>
      <c r="IM7" s="266"/>
      <c r="IN7" s="266"/>
      <c r="IO7" s="266"/>
      <c r="IP7" s="266"/>
      <c r="IQ7" s="266"/>
      <c r="IR7" s="266"/>
      <c r="IS7" s="266"/>
      <c r="IT7" s="266"/>
      <c r="IU7" s="266"/>
      <c r="IV7" s="266"/>
    </row>
    <row r="8" spans="1:10" ht="18.75">
      <c r="A8" s="519" t="s">
        <v>597</v>
      </c>
      <c r="B8" s="519"/>
      <c r="C8" s="519"/>
      <c r="D8" s="519"/>
      <c r="E8" s="268"/>
      <c r="G8" s="269"/>
      <c r="H8" s="269"/>
      <c r="I8" s="269"/>
      <c r="J8" s="269"/>
    </row>
    <row r="9" spans="1:10" ht="13.5" thickBot="1">
      <c r="A9" s="262"/>
      <c r="B9" s="262"/>
      <c r="C9" s="262"/>
      <c r="D9" s="262"/>
      <c r="E9" s="268"/>
      <c r="G9" s="269"/>
      <c r="H9" s="269"/>
      <c r="I9" s="269"/>
      <c r="J9" s="269"/>
    </row>
    <row r="10" spans="1:10" ht="12.75">
      <c r="A10" s="270" t="s">
        <v>598</v>
      </c>
      <c r="B10" s="271" t="s">
        <v>269</v>
      </c>
      <c r="C10" s="272" t="s">
        <v>599</v>
      </c>
      <c r="D10" s="273" t="s">
        <v>600</v>
      </c>
      <c r="E10" s="268"/>
      <c r="G10" s="269"/>
      <c r="H10" s="269"/>
      <c r="I10" s="269"/>
      <c r="J10" s="269"/>
    </row>
    <row r="11" spans="1:256" ht="13.5" thickBot="1">
      <c r="A11" s="274">
        <v>1</v>
      </c>
      <c r="B11" s="275">
        <v>2</v>
      </c>
      <c r="C11" s="275">
        <v>3</v>
      </c>
      <c r="D11" s="276">
        <v>4</v>
      </c>
      <c r="E11" s="277"/>
      <c r="F11" s="278"/>
      <c r="G11" s="279"/>
      <c r="H11" s="279"/>
      <c r="I11" s="279"/>
      <c r="J11" s="279"/>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c r="FU11" s="278"/>
      <c r="FV11" s="278"/>
      <c r="FW11" s="278"/>
      <c r="FX11" s="278"/>
      <c r="FY11" s="278"/>
      <c r="FZ11" s="278"/>
      <c r="GA11" s="278"/>
      <c r="GB11" s="278"/>
      <c r="GC11" s="278"/>
      <c r="GD11" s="278"/>
      <c r="GE11" s="278"/>
      <c r="GF11" s="278"/>
      <c r="GG11" s="278"/>
      <c r="GH11" s="278"/>
      <c r="GI11" s="278"/>
      <c r="GJ11" s="278"/>
      <c r="GK11" s="278"/>
      <c r="GL11" s="278"/>
      <c r="GM11" s="278"/>
      <c r="GN11" s="278"/>
      <c r="GO11" s="278"/>
      <c r="GP11" s="278"/>
      <c r="GQ11" s="278"/>
      <c r="GR11" s="278"/>
      <c r="GS11" s="278"/>
      <c r="GT11" s="278"/>
      <c r="GU11" s="278"/>
      <c r="GV11" s="278"/>
      <c r="GW11" s="278"/>
      <c r="GX11" s="278"/>
      <c r="GY11" s="278"/>
      <c r="GZ11" s="278"/>
      <c r="HA11" s="278"/>
      <c r="HB11" s="278"/>
      <c r="HC11" s="278"/>
      <c r="HD11" s="278"/>
      <c r="HE11" s="278"/>
      <c r="HF11" s="278"/>
      <c r="HG11" s="278"/>
      <c r="HH11" s="278"/>
      <c r="HI11" s="278"/>
      <c r="HJ11" s="278"/>
      <c r="HK11" s="278"/>
      <c r="HL11" s="278"/>
      <c r="HM11" s="278"/>
      <c r="HN11" s="278"/>
      <c r="HO11" s="278"/>
      <c r="HP11" s="278"/>
      <c r="HQ11" s="278"/>
      <c r="HR11" s="278"/>
      <c r="HS11" s="278"/>
      <c r="HT11" s="278"/>
      <c r="HU11" s="278"/>
      <c r="HV11" s="278"/>
      <c r="HW11" s="278"/>
      <c r="HX11" s="278"/>
      <c r="HY11" s="278"/>
      <c r="HZ11" s="278"/>
      <c r="IA11" s="278"/>
      <c r="IB11" s="278"/>
      <c r="IC11" s="278"/>
      <c r="ID11" s="278"/>
      <c r="IE11" s="278"/>
      <c r="IF11" s="278"/>
      <c r="IG11" s="278"/>
      <c r="IH11" s="278"/>
      <c r="II11" s="278"/>
      <c r="IJ11" s="278"/>
      <c r="IK11" s="278"/>
      <c r="IL11" s="278"/>
      <c r="IM11" s="278"/>
      <c r="IN11" s="278"/>
      <c r="IO11" s="278"/>
      <c r="IP11" s="278"/>
      <c r="IQ11" s="278"/>
      <c r="IR11" s="278"/>
      <c r="IS11" s="278"/>
      <c r="IT11" s="278"/>
      <c r="IU11" s="278"/>
      <c r="IV11" s="278"/>
    </row>
    <row r="12" spans="1:10" ht="12.75">
      <c r="A12" s="280" t="s">
        <v>324</v>
      </c>
      <c r="B12" s="520" t="s">
        <v>601</v>
      </c>
      <c r="C12" s="520"/>
      <c r="D12" s="521"/>
      <c r="E12" s="268"/>
      <c r="G12" s="269"/>
      <c r="H12" s="269"/>
      <c r="I12" s="269"/>
      <c r="J12" s="269"/>
    </row>
    <row r="13" spans="1:10" ht="12.75">
      <c r="A13" s="281" t="s">
        <v>602</v>
      </c>
      <c r="B13" s="282" t="s">
        <v>603</v>
      </c>
      <c r="C13" s="283" t="s">
        <v>597</v>
      </c>
      <c r="D13" s="284"/>
      <c r="E13" s="268"/>
      <c r="G13" s="269"/>
      <c r="H13" s="269"/>
      <c r="I13" s="269"/>
      <c r="J13" s="269"/>
    </row>
    <row r="14" spans="1:10" ht="63.75">
      <c r="A14" s="281" t="s">
        <v>604</v>
      </c>
      <c r="B14" s="285" t="s">
        <v>605</v>
      </c>
      <c r="C14" s="286" t="s">
        <v>606</v>
      </c>
      <c r="D14" s="287"/>
      <c r="E14" s="268"/>
      <c r="G14" s="269"/>
      <c r="H14" s="269"/>
      <c r="I14" s="269"/>
      <c r="J14" s="269"/>
    </row>
    <row r="15" spans="1:10" ht="25.5">
      <c r="A15" s="281" t="s">
        <v>607</v>
      </c>
      <c r="B15" s="282" t="s">
        <v>608</v>
      </c>
      <c r="C15" s="286" t="s">
        <v>609</v>
      </c>
      <c r="D15" s="287"/>
      <c r="E15" s="268"/>
      <c r="G15" s="269"/>
      <c r="H15" s="269"/>
      <c r="I15" s="269"/>
      <c r="J15" s="269"/>
    </row>
    <row r="16" spans="1:10" ht="12.75">
      <c r="A16" s="281" t="s">
        <v>610</v>
      </c>
      <c r="B16" s="282" t="s">
        <v>4</v>
      </c>
      <c r="C16" s="288">
        <v>7804040077</v>
      </c>
      <c r="D16" s="287"/>
      <c r="E16" s="268"/>
      <c r="G16" s="269"/>
      <c r="H16" s="269"/>
      <c r="I16" s="269"/>
      <c r="J16" s="269"/>
    </row>
    <row r="17" spans="1:10" ht="12.75">
      <c r="A17" s="281" t="s">
        <v>611</v>
      </c>
      <c r="B17" s="282" t="s">
        <v>5</v>
      </c>
      <c r="C17" s="289">
        <v>780401001</v>
      </c>
      <c r="D17" s="287"/>
      <c r="E17" s="268"/>
      <c r="G17" s="269"/>
      <c r="H17" s="269"/>
      <c r="I17" s="269"/>
      <c r="J17" s="269"/>
    </row>
    <row r="18" spans="1:10" ht="12.75">
      <c r="A18" s="281" t="s">
        <v>612</v>
      </c>
      <c r="B18" s="282" t="s">
        <v>613</v>
      </c>
      <c r="C18" s="290">
        <v>41751</v>
      </c>
      <c r="D18" s="287"/>
      <c r="E18" s="268"/>
      <c r="G18" s="269"/>
      <c r="H18" s="269"/>
      <c r="I18" s="269"/>
      <c r="J18" s="269"/>
    </row>
    <row r="19" spans="1:10" ht="25.5">
      <c r="A19" s="281" t="s">
        <v>614</v>
      </c>
      <c r="B19" s="285" t="s">
        <v>615</v>
      </c>
      <c r="C19" s="286" t="s">
        <v>616</v>
      </c>
      <c r="D19" s="287"/>
      <c r="E19" s="268"/>
      <c r="G19" s="269"/>
      <c r="H19" s="269"/>
      <c r="I19" s="269"/>
      <c r="J19" s="269"/>
    </row>
    <row r="20" spans="1:10" ht="12.75">
      <c r="A20" s="281" t="s">
        <v>617</v>
      </c>
      <c r="B20" s="282" t="s">
        <v>618</v>
      </c>
      <c r="C20" s="286" t="s">
        <v>619</v>
      </c>
      <c r="D20" s="287"/>
      <c r="E20" s="268"/>
      <c r="G20" s="269"/>
      <c r="H20" s="269"/>
      <c r="I20" s="269"/>
      <c r="J20" s="269"/>
    </row>
    <row r="21" spans="1:10" ht="12.75">
      <c r="A21" s="291" t="s">
        <v>325</v>
      </c>
      <c r="B21" s="292" t="s">
        <v>620</v>
      </c>
      <c r="C21" s="293"/>
      <c r="D21" s="294"/>
      <c r="E21" s="268"/>
      <c r="G21" s="269"/>
      <c r="H21" s="269"/>
      <c r="I21" s="269"/>
      <c r="J21" s="269"/>
    </row>
    <row r="22" spans="1:10" ht="12.75">
      <c r="A22" s="281" t="s">
        <v>621</v>
      </c>
      <c r="B22" s="282" t="s">
        <v>622</v>
      </c>
      <c r="C22" s="286" t="s">
        <v>623</v>
      </c>
      <c r="D22" s="295" t="s">
        <v>624</v>
      </c>
      <c r="E22" s="268"/>
      <c r="G22" s="269"/>
      <c r="H22" s="269"/>
      <c r="I22" s="269"/>
      <c r="J22" s="269"/>
    </row>
    <row r="23" spans="1:10" ht="12.75">
      <c r="A23" s="281" t="s">
        <v>625</v>
      </c>
      <c r="B23" s="282" t="s">
        <v>626</v>
      </c>
      <c r="C23" s="286" t="s">
        <v>627</v>
      </c>
      <c r="D23" s="287"/>
      <c r="E23" s="268"/>
      <c r="G23" s="269"/>
      <c r="H23" s="269"/>
      <c r="I23" s="269"/>
      <c r="J23" s="269"/>
    </row>
    <row r="24" spans="1:10" ht="12.75">
      <c r="A24" s="281" t="s">
        <v>628</v>
      </c>
      <c r="B24" s="282" t="s">
        <v>629</v>
      </c>
      <c r="C24" s="286" t="s">
        <v>592</v>
      </c>
      <c r="D24" s="287"/>
      <c r="E24" s="268"/>
      <c r="G24" s="269"/>
      <c r="H24" s="269"/>
      <c r="I24" s="269"/>
      <c r="J24" s="269"/>
    </row>
    <row r="25" spans="1:10" ht="25.5">
      <c r="A25" s="281" t="s">
        <v>630</v>
      </c>
      <c r="B25" s="285" t="s">
        <v>631</v>
      </c>
      <c r="C25" s="286" t="s">
        <v>632</v>
      </c>
      <c r="D25" s="287"/>
      <c r="E25" s="268"/>
      <c r="G25" s="269"/>
      <c r="H25" s="269"/>
      <c r="I25" s="269"/>
      <c r="J25" s="269"/>
    </row>
    <row r="26" spans="1:10" ht="51">
      <c r="A26" s="296" t="s">
        <v>633</v>
      </c>
      <c r="B26" s="297" t="s">
        <v>634</v>
      </c>
      <c r="C26" s="290">
        <v>34255</v>
      </c>
      <c r="D26" s="287"/>
      <c r="E26" s="268"/>
      <c r="G26" s="269"/>
      <c r="H26" s="269"/>
      <c r="I26" s="269"/>
      <c r="J26" s="269"/>
    </row>
    <row r="27" spans="1:10" ht="63.75">
      <c r="A27" s="296" t="s">
        <v>635</v>
      </c>
      <c r="B27" s="297" t="s">
        <v>636</v>
      </c>
      <c r="C27" s="286" t="s">
        <v>637</v>
      </c>
      <c r="D27" s="287"/>
      <c r="E27" s="268"/>
      <c r="G27" s="269"/>
      <c r="H27" s="269"/>
      <c r="I27" s="269"/>
      <c r="J27" s="269"/>
    </row>
    <row r="28" spans="1:10" ht="12.75">
      <c r="A28" s="281" t="s">
        <v>638</v>
      </c>
      <c r="B28" s="282" t="s">
        <v>639</v>
      </c>
      <c r="C28" s="286" t="s">
        <v>640</v>
      </c>
      <c r="D28" s="287"/>
      <c r="E28" s="268"/>
      <c r="G28" s="269"/>
      <c r="H28" s="269"/>
      <c r="I28" s="269"/>
      <c r="J28" s="269"/>
    </row>
    <row r="29" spans="1:10" ht="12.75">
      <c r="A29" s="281" t="s">
        <v>641</v>
      </c>
      <c r="B29" s="282" t="s">
        <v>642</v>
      </c>
      <c r="C29" s="286" t="s">
        <v>643</v>
      </c>
      <c r="D29" s="287"/>
      <c r="E29" s="268"/>
      <c r="G29" s="269"/>
      <c r="H29" s="269"/>
      <c r="I29" s="269"/>
      <c r="J29" s="269"/>
    </row>
    <row r="30" spans="1:10" ht="12.75">
      <c r="A30" s="281" t="s">
        <v>644</v>
      </c>
      <c r="B30" s="282" t="s">
        <v>645</v>
      </c>
      <c r="C30" s="286" t="s">
        <v>646</v>
      </c>
      <c r="D30" s="287"/>
      <c r="E30" s="268"/>
      <c r="G30" s="269"/>
      <c r="H30" s="269"/>
      <c r="I30" s="269"/>
      <c r="J30" s="269"/>
    </row>
    <row r="31" spans="1:10" ht="12.75">
      <c r="A31" s="291" t="s">
        <v>326</v>
      </c>
      <c r="B31" s="292" t="s">
        <v>647</v>
      </c>
      <c r="C31" s="293"/>
      <c r="D31" s="294"/>
      <c r="E31" s="268"/>
      <c r="G31" s="269"/>
      <c r="H31" s="269"/>
      <c r="I31" s="269"/>
      <c r="J31" s="269"/>
    </row>
    <row r="32" spans="1:10" ht="25.5">
      <c r="A32" s="281" t="s">
        <v>648</v>
      </c>
      <c r="B32" s="282" t="s">
        <v>276</v>
      </c>
      <c r="C32" s="286" t="s">
        <v>649</v>
      </c>
      <c r="D32" s="287"/>
      <c r="E32" s="268"/>
      <c r="G32" s="269"/>
      <c r="H32" s="269"/>
      <c r="I32" s="269"/>
      <c r="J32" s="269"/>
    </row>
    <row r="33" spans="1:10" ht="25.5">
      <c r="A33" s="281" t="s">
        <v>650</v>
      </c>
      <c r="B33" s="285" t="s">
        <v>651</v>
      </c>
      <c r="C33" s="286" t="s">
        <v>649</v>
      </c>
      <c r="D33" s="287"/>
      <c r="E33" s="268"/>
      <c r="G33" s="269"/>
      <c r="H33" s="269"/>
      <c r="I33" s="269"/>
      <c r="J33" s="269"/>
    </row>
    <row r="34" spans="1:10" ht="25.5">
      <c r="A34" s="281" t="s">
        <v>652</v>
      </c>
      <c r="B34" s="282" t="s">
        <v>653</v>
      </c>
      <c r="C34" s="286" t="s">
        <v>649</v>
      </c>
      <c r="D34" s="287"/>
      <c r="E34" s="268"/>
      <c r="G34" s="269"/>
      <c r="H34" s="269"/>
      <c r="I34" s="269"/>
      <c r="J34" s="269"/>
    </row>
    <row r="35" spans="1:10" ht="38.25">
      <c r="A35" s="281" t="s">
        <v>654</v>
      </c>
      <c r="B35" s="285" t="s">
        <v>655</v>
      </c>
      <c r="C35" s="286" t="s">
        <v>649</v>
      </c>
      <c r="D35" s="287"/>
      <c r="E35" s="268"/>
      <c r="G35" s="269"/>
      <c r="H35" s="269"/>
      <c r="I35" s="269"/>
      <c r="J35" s="269"/>
    </row>
    <row r="36" spans="1:10" ht="12.75">
      <c r="A36" s="281" t="s">
        <v>656</v>
      </c>
      <c r="B36" s="285" t="s">
        <v>657</v>
      </c>
      <c r="C36" s="298" t="s">
        <v>658</v>
      </c>
      <c r="D36" s="287"/>
      <c r="E36" s="268"/>
      <c r="G36" s="269"/>
      <c r="H36" s="269"/>
      <c r="I36" s="269"/>
      <c r="J36" s="269"/>
    </row>
    <row r="37" spans="1:10" ht="12.75">
      <c r="A37" s="281" t="s">
        <v>659</v>
      </c>
      <c r="B37" s="282" t="s">
        <v>660</v>
      </c>
      <c r="C37" s="298" t="s">
        <v>661</v>
      </c>
      <c r="D37" s="287"/>
      <c r="E37" s="268"/>
      <c r="G37" s="269"/>
      <c r="H37" s="269"/>
      <c r="I37" s="269"/>
      <c r="J37" s="269"/>
    </row>
    <row r="38" spans="1:10" ht="38.25">
      <c r="A38" s="281" t="s">
        <v>662</v>
      </c>
      <c r="B38" s="285" t="s">
        <v>663</v>
      </c>
      <c r="C38" s="286" t="s">
        <v>664</v>
      </c>
      <c r="D38" s="287"/>
      <c r="E38" s="268"/>
      <c r="G38" s="269"/>
      <c r="H38" s="269"/>
      <c r="I38" s="269"/>
      <c r="J38" s="269"/>
    </row>
    <row r="39" spans="1:10" ht="25.5">
      <c r="A39" s="281" t="s">
        <v>665</v>
      </c>
      <c r="B39" s="285" t="s">
        <v>666</v>
      </c>
      <c r="C39" s="299" t="s">
        <v>667</v>
      </c>
      <c r="D39" s="287"/>
      <c r="E39" s="268"/>
      <c r="G39" s="269"/>
      <c r="H39" s="269"/>
      <c r="I39" s="269"/>
      <c r="J39" s="269"/>
    </row>
    <row r="40" spans="1:10" ht="25.5">
      <c r="A40" s="300" t="s">
        <v>330</v>
      </c>
      <c r="B40" s="301" t="s">
        <v>668</v>
      </c>
      <c r="C40" s="286" t="s">
        <v>669</v>
      </c>
      <c r="D40" s="287"/>
      <c r="E40" s="268"/>
      <c r="G40" s="269"/>
      <c r="H40" s="269"/>
      <c r="I40" s="269"/>
      <c r="J40" s="269"/>
    </row>
    <row r="41" spans="1:10" ht="12.75">
      <c r="A41" s="296" t="s">
        <v>670</v>
      </c>
      <c r="B41" s="285" t="s">
        <v>671</v>
      </c>
      <c r="C41" s="286" t="s">
        <v>669</v>
      </c>
      <c r="D41" s="287"/>
      <c r="E41" s="268"/>
      <c r="G41" s="269"/>
      <c r="H41" s="269"/>
      <c r="I41" s="269"/>
      <c r="J41" s="269"/>
    </row>
    <row r="42" spans="1:10" ht="12.75">
      <c r="A42" s="296" t="s">
        <v>672</v>
      </c>
      <c r="B42" s="285" t="s">
        <v>673</v>
      </c>
      <c r="C42" s="286" t="s">
        <v>669</v>
      </c>
      <c r="D42" s="287"/>
      <c r="E42" s="268"/>
      <c r="G42" s="269"/>
      <c r="H42" s="269"/>
      <c r="I42" s="269"/>
      <c r="J42" s="269"/>
    </row>
    <row r="43" spans="1:10" ht="12.75">
      <c r="A43" s="296" t="s">
        <v>674</v>
      </c>
      <c r="B43" s="285" t="s">
        <v>675</v>
      </c>
      <c r="C43" s="286" t="s">
        <v>669</v>
      </c>
      <c r="D43" s="287"/>
      <c r="E43" s="268"/>
      <c r="G43" s="269"/>
      <c r="H43" s="269"/>
      <c r="I43" s="269"/>
      <c r="J43" s="269"/>
    </row>
    <row r="44" spans="1:10" ht="12.75">
      <c r="A44" s="291" t="s">
        <v>676</v>
      </c>
      <c r="B44" s="292" t="s">
        <v>677</v>
      </c>
      <c r="C44" s="293"/>
      <c r="D44" s="294"/>
      <c r="E44" s="268"/>
      <c r="G44" s="269"/>
      <c r="H44" s="269"/>
      <c r="I44" s="269"/>
      <c r="J44" s="269"/>
    </row>
    <row r="45" spans="1:10" ht="12.75">
      <c r="A45" s="281" t="s">
        <v>678</v>
      </c>
      <c r="B45" s="285" t="s">
        <v>679</v>
      </c>
      <c r="C45" s="283" t="s">
        <v>680</v>
      </c>
      <c r="D45" s="287"/>
      <c r="E45" s="268"/>
      <c r="G45" s="269"/>
      <c r="H45" s="269"/>
      <c r="I45" s="269"/>
      <c r="J45" s="269"/>
    </row>
    <row r="46" spans="1:10" ht="12.75">
      <c r="A46" s="281" t="s">
        <v>681</v>
      </c>
      <c r="B46" s="282" t="s">
        <v>682</v>
      </c>
      <c r="C46" s="283" t="s">
        <v>680</v>
      </c>
      <c r="D46" s="287"/>
      <c r="E46" s="268"/>
      <c r="G46" s="269"/>
      <c r="H46" s="269"/>
      <c r="I46" s="269"/>
      <c r="J46" s="269"/>
    </row>
    <row r="47" spans="1:10" ht="25.5">
      <c r="A47" s="281" t="s">
        <v>683</v>
      </c>
      <c r="B47" s="282" t="s">
        <v>684</v>
      </c>
      <c r="C47" s="283" t="s">
        <v>499</v>
      </c>
      <c r="D47" s="287"/>
      <c r="E47" s="268"/>
      <c r="G47" s="269"/>
      <c r="H47" s="269"/>
      <c r="I47" s="269"/>
      <c r="J47" s="269"/>
    </row>
    <row r="48" spans="1:10" ht="12.75">
      <c r="A48" s="281" t="s">
        <v>685</v>
      </c>
      <c r="B48" s="282" t="s">
        <v>686</v>
      </c>
      <c r="C48" s="283" t="s">
        <v>499</v>
      </c>
      <c r="D48" s="287"/>
      <c r="E48" s="268"/>
      <c r="G48" s="269"/>
      <c r="H48" s="269"/>
      <c r="I48" s="269"/>
      <c r="J48" s="269"/>
    </row>
    <row r="49" spans="1:10" ht="25.5">
      <c r="A49" s="281" t="s">
        <v>687</v>
      </c>
      <c r="B49" s="282" t="s">
        <v>688</v>
      </c>
      <c r="C49" s="283" t="s">
        <v>499</v>
      </c>
      <c r="D49" s="287"/>
      <c r="E49" s="268"/>
      <c r="G49" s="269"/>
      <c r="H49" s="269"/>
      <c r="I49" s="269"/>
      <c r="J49" s="269"/>
    </row>
    <row r="50" spans="1:10" ht="25.5">
      <c r="A50" s="291" t="s">
        <v>689</v>
      </c>
      <c r="B50" s="301" t="s">
        <v>690</v>
      </c>
      <c r="C50" s="302">
        <v>0</v>
      </c>
      <c r="D50" s="287"/>
      <c r="E50" s="268"/>
      <c r="G50" s="269"/>
      <c r="H50" s="269"/>
      <c r="I50" s="269"/>
      <c r="J50" s="269"/>
    </row>
    <row r="51" spans="1:10" ht="25.5">
      <c r="A51" s="291" t="s">
        <v>691</v>
      </c>
      <c r="B51" s="301" t="s">
        <v>692</v>
      </c>
      <c r="C51" s="302">
        <v>19.038</v>
      </c>
      <c r="D51" s="287"/>
      <c r="E51" s="268"/>
      <c r="G51" s="269"/>
      <c r="H51" s="269"/>
      <c r="I51" s="269"/>
      <c r="J51" s="269"/>
    </row>
    <row r="52" spans="1:10" ht="12.75">
      <c r="A52" s="291" t="s">
        <v>693</v>
      </c>
      <c r="B52" s="301" t="s">
        <v>694</v>
      </c>
      <c r="C52" s="303">
        <v>0</v>
      </c>
      <c r="D52" s="287"/>
      <c r="E52" s="268"/>
      <c r="G52" s="269"/>
      <c r="H52" s="269"/>
      <c r="I52" s="269"/>
      <c r="J52" s="269"/>
    </row>
    <row r="53" spans="1:10" ht="12.75">
      <c r="A53" s="296" t="s">
        <v>695</v>
      </c>
      <c r="B53" s="285" t="s">
        <v>696</v>
      </c>
      <c r="C53" s="302">
        <v>0</v>
      </c>
      <c r="D53" s="287"/>
      <c r="E53" s="268"/>
      <c r="G53" s="269"/>
      <c r="H53" s="269"/>
      <c r="I53" s="269"/>
      <c r="J53" s="269"/>
    </row>
    <row r="54" spans="1:10" ht="12.75">
      <c r="A54" s="296" t="s">
        <v>697</v>
      </c>
      <c r="B54" s="297" t="s">
        <v>698</v>
      </c>
      <c r="C54" s="283" t="s">
        <v>699</v>
      </c>
      <c r="D54" s="287"/>
      <c r="E54" s="268"/>
      <c r="G54" s="269"/>
      <c r="H54" s="269"/>
      <c r="I54" s="269"/>
      <c r="J54" s="269"/>
    </row>
    <row r="55" spans="1:10" ht="12.75">
      <c r="A55" s="296" t="s">
        <v>700</v>
      </c>
      <c r="B55" s="285" t="s">
        <v>701</v>
      </c>
      <c r="C55" s="302">
        <v>0</v>
      </c>
      <c r="D55" s="287"/>
      <c r="E55" s="268"/>
      <c r="G55" s="269"/>
      <c r="H55" s="269"/>
      <c r="I55" s="269"/>
      <c r="J55" s="269"/>
    </row>
    <row r="56" spans="1:10" ht="12.75">
      <c r="A56" s="300" t="s">
        <v>702</v>
      </c>
      <c r="B56" s="301" t="s">
        <v>703</v>
      </c>
      <c r="C56" s="303">
        <v>0</v>
      </c>
      <c r="D56" s="287"/>
      <c r="E56" s="268"/>
      <c r="G56" s="269"/>
      <c r="H56" s="269"/>
      <c r="I56" s="269"/>
      <c r="J56" s="269"/>
    </row>
    <row r="57" spans="1:10" ht="25.5">
      <c r="A57" s="296" t="s">
        <v>704</v>
      </c>
      <c r="B57" s="285" t="s">
        <v>705</v>
      </c>
      <c r="C57" s="302">
        <v>0</v>
      </c>
      <c r="D57" s="287"/>
      <c r="E57" s="268"/>
      <c r="G57" s="269"/>
      <c r="H57" s="269"/>
      <c r="I57" s="269"/>
      <c r="J57" s="269"/>
    </row>
    <row r="58" spans="1:10" ht="12.75">
      <c r="A58" s="300" t="s">
        <v>706</v>
      </c>
      <c r="B58" s="301" t="s">
        <v>707</v>
      </c>
      <c r="C58" s="303">
        <v>2</v>
      </c>
      <c r="D58" s="287"/>
      <c r="E58" s="268"/>
      <c r="G58" s="269"/>
      <c r="H58" s="269"/>
      <c r="I58" s="269"/>
      <c r="J58" s="269"/>
    </row>
    <row r="59" spans="1:10" ht="25.5">
      <c r="A59" s="296" t="s">
        <v>708</v>
      </c>
      <c r="B59" s="285" t="s">
        <v>705</v>
      </c>
      <c r="C59" s="302">
        <v>37.44</v>
      </c>
      <c r="D59" s="287"/>
      <c r="E59" s="268"/>
      <c r="G59" s="269"/>
      <c r="H59" s="269"/>
      <c r="I59" s="269"/>
      <c r="J59" s="269"/>
    </row>
    <row r="60" spans="1:10" ht="26.25" thickBot="1">
      <c r="A60" s="304" t="s">
        <v>709</v>
      </c>
      <c r="B60" s="305" t="s">
        <v>710</v>
      </c>
      <c r="C60" s="306">
        <v>72</v>
      </c>
      <c r="D60" s="307"/>
      <c r="E60" s="268"/>
      <c r="G60" s="269"/>
      <c r="H60" s="269"/>
      <c r="I60" s="269"/>
      <c r="J60" s="269"/>
    </row>
    <row r="61" spans="1:10" ht="12.75">
      <c r="A61" s="308"/>
      <c r="B61" s="308"/>
      <c r="C61" s="308"/>
      <c r="D61" s="309"/>
      <c r="E61" s="268"/>
      <c r="G61" s="269"/>
      <c r="H61" s="269"/>
      <c r="I61" s="269"/>
      <c r="J61" s="269"/>
    </row>
    <row r="62" spans="1:11" ht="12.75">
      <c r="A62" s="310" t="s">
        <v>306</v>
      </c>
      <c r="B62" s="522" t="s">
        <v>711</v>
      </c>
      <c r="C62" s="522"/>
      <c r="D62" s="522"/>
      <c r="E62" s="268"/>
      <c r="F62" s="311"/>
      <c r="G62" s="311"/>
      <c r="H62" s="311"/>
      <c r="I62" s="311"/>
      <c r="J62" s="311"/>
      <c r="K62" s="311"/>
    </row>
    <row r="63" spans="1:5" ht="12.75">
      <c r="A63" s="312"/>
      <c r="B63" s="312"/>
      <c r="C63" s="312"/>
      <c r="D63" s="312"/>
      <c r="E63" s="313"/>
    </row>
  </sheetData>
  <sheetProtection/>
  <mergeCells count="5">
    <mergeCell ref="A6:D6"/>
    <mergeCell ref="A7:D7"/>
    <mergeCell ref="A8:D8"/>
    <mergeCell ref="B12:D12"/>
    <mergeCell ref="B62:D62"/>
  </mergeCells>
  <dataValidations count="9">
    <dataValidation type="decimal" allowBlank="1" showInputMessage="1" showErrorMessage="1" sqref="D61">
      <formula1>-100000000000000000000</formula1>
      <formula2>100000000000000000000</formula2>
    </dataValidation>
    <dataValidation type="list" allowBlank="1" showInputMessage="1" showErrorMessage="1" sqref="C54">
      <formula1>"кВтч,МВт"</formula1>
    </dataValidation>
    <dataValidation type="decimal" allowBlank="1" showInputMessage="1" showErrorMessage="1" sqref="C50:C51 C53 C55 C57 C59">
      <formula1>0</formula1>
      <formula2>1000000000000000</formula2>
    </dataValidation>
    <dataValidation type="whole" allowBlank="1" showInputMessage="1" showErrorMessage="1" sqref="C52 C56 C58 C60">
      <formula1>0</formula1>
      <formula2>10000000000000</formula2>
    </dataValidation>
    <dataValidation type="textLength" operator="lessThanOrEqual" allowBlank="1" showInputMessage="1" showErrorMessage="1" errorTitle="Ошибка" error="Допускается ввод не более 900 символов!" sqref="C36:C37 D22:D30 D13:D20 D32:D43 C39 D45:D60">
      <formula1>900</formula1>
    </dataValidation>
    <dataValidation type="date" allowBlank="1" showInputMessage="1" showErrorMessage="1" sqref="C26 C18">
      <formula1>18264</formula1>
      <formula2>55153</formula2>
    </dataValidation>
    <dataValidation type="textLength" allowBlank="1" showInputMessage="1" showErrorMessage="1" sqref="D10 C13:C15">
      <formula1>0</formula1>
      <formula2>900</formula2>
    </dataValidation>
    <dataValidation type="textLength" allowBlank="1" showInputMessage="1" showErrorMessage="1" sqref="C16">
      <formula1>10</formula1>
      <formula2>12</formula2>
    </dataValidation>
    <dataValidation type="list" allowBlank="1" showInputMessage="1" showErrorMessage="1" sqref="C45:C49">
      <formula1>"Да,Нет"</formula1>
    </dataValidation>
  </dataValidation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_14">
    <pageSetUpPr fitToPage="1"/>
  </sheetPr>
  <dimension ref="A1:M20"/>
  <sheetViews>
    <sheetView showGridLines="0" tabSelected="1" zoomScalePageLayoutView="0" workbookViewId="0" topLeftCell="C4">
      <selection activeCell="M21" sqref="M21"/>
    </sheetView>
  </sheetViews>
  <sheetFormatPr defaultColWidth="9.140625" defaultRowHeight="11.25"/>
  <cols>
    <col min="1" max="2" width="8.140625" style="120" hidden="1" customWidth="1"/>
    <col min="3" max="3" width="9.00390625" style="30" bestFit="1" customWidth="1"/>
    <col min="5" max="5" width="8.7109375" style="0" customWidth="1"/>
    <col min="6" max="6" width="81.28125" style="0" customWidth="1"/>
  </cols>
  <sheetData>
    <row r="1" spans="1:6" s="67" customFormat="1" ht="32.25" customHeight="1" hidden="1">
      <c r="A1" s="118" t="e">
        <f>ID</f>
        <v>#REF!</v>
      </c>
      <c r="B1" s="118"/>
      <c r="C1" s="66"/>
      <c r="D1" s="66"/>
      <c r="E1" s="75"/>
      <c r="F1" s="66"/>
    </row>
    <row r="2" spans="1:3" s="67" customFormat="1" ht="32.25" customHeight="1" hidden="1">
      <c r="A2" s="118"/>
      <c r="B2" s="118"/>
      <c r="C2" s="66"/>
    </row>
    <row r="3" spans="1:6" s="67" customFormat="1" ht="32.25" customHeight="1" hidden="1">
      <c r="A3" s="118"/>
      <c r="B3" s="118"/>
      <c r="C3" s="66"/>
      <c r="D3" s="66"/>
      <c r="E3" s="66"/>
      <c r="F3" s="66"/>
    </row>
    <row r="4" spans="1:7" ht="11.25">
      <c r="A4" s="118"/>
      <c r="B4" s="118"/>
      <c r="C4" s="31"/>
      <c r="D4" s="68"/>
      <c r="E4" s="69"/>
      <c r="F4" s="69"/>
      <c r="G4" s="83" t="str">
        <f>FORMID</f>
        <v>WARM.OPENINFO.TARIF.4.178</v>
      </c>
    </row>
    <row r="5" spans="1:7" ht="11.25">
      <c r="A5" s="118"/>
      <c r="B5" s="118"/>
      <c r="C5" s="31"/>
      <c r="D5" s="70"/>
      <c r="E5" s="9"/>
      <c r="F5" s="9"/>
      <c r="G5" s="98" t="s">
        <v>323</v>
      </c>
    </row>
    <row r="6" spans="1:7" ht="12" thickBot="1">
      <c r="A6" s="118"/>
      <c r="B6" s="118"/>
      <c r="C6" s="31"/>
      <c r="D6" s="70"/>
      <c r="E6" s="9"/>
      <c r="F6" s="9"/>
      <c r="G6" s="98"/>
    </row>
    <row r="7" spans="1:12" s="113" customFormat="1" ht="43.5" customHeight="1">
      <c r="A7" s="119"/>
      <c r="B7" s="119"/>
      <c r="C7" s="110"/>
      <c r="D7" s="111"/>
      <c r="E7" s="404" t="s">
        <v>354</v>
      </c>
      <c r="F7" s="406"/>
      <c r="G7" s="112"/>
      <c r="I7" s="114"/>
      <c r="J7" s="114"/>
      <c r="K7" s="114"/>
      <c r="L7" s="114"/>
    </row>
    <row r="8" spans="1:12" s="113" customFormat="1" ht="12.75" hidden="1">
      <c r="A8" s="119"/>
      <c r="B8" s="119"/>
      <c r="C8" s="110"/>
      <c r="D8" s="111"/>
      <c r="E8" s="417" t="e">
        <f>COMPANY</f>
        <v>#REF!</v>
      </c>
      <c r="F8" s="419"/>
      <c r="G8" s="112"/>
      <c r="I8" s="114"/>
      <c r="J8" s="114"/>
      <c r="K8" s="114"/>
      <c r="L8" s="114"/>
    </row>
    <row r="9" spans="1:12" ht="12" thickBot="1">
      <c r="A9" s="118"/>
      <c r="B9" s="118"/>
      <c r="C9" s="31"/>
      <c r="D9" s="70"/>
      <c r="E9" s="523"/>
      <c r="F9" s="524"/>
      <c r="G9" s="71"/>
      <c r="I9" s="76"/>
      <c r="J9" s="76"/>
      <c r="K9" s="76"/>
      <c r="L9" s="76"/>
    </row>
    <row r="10" spans="1:12" ht="12" thickBot="1">
      <c r="A10" s="118"/>
      <c r="B10" s="118"/>
      <c r="C10" s="31"/>
      <c r="D10" s="70"/>
      <c r="E10" s="9"/>
      <c r="F10" s="9"/>
      <c r="G10" s="71"/>
      <c r="I10" s="76"/>
      <c r="J10" s="76"/>
      <c r="K10" s="76"/>
      <c r="L10" s="76"/>
    </row>
    <row r="11" spans="1:12" ht="43.5" customHeight="1">
      <c r="A11" s="118"/>
      <c r="B11" s="118"/>
      <c r="C11" s="31"/>
      <c r="D11" s="70"/>
      <c r="E11" s="525" t="s">
        <v>353</v>
      </c>
      <c r="F11" s="526"/>
      <c r="G11" s="71"/>
      <c r="I11" s="76"/>
      <c r="J11" s="76"/>
      <c r="K11" s="76"/>
      <c r="L11" s="76"/>
    </row>
    <row r="12" spans="1:12" ht="12" thickBot="1">
      <c r="A12" s="75" t="s">
        <v>283</v>
      </c>
      <c r="B12" s="118"/>
      <c r="C12" s="31"/>
      <c r="D12" s="70"/>
      <c r="E12" s="121"/>
      <c r="F12" s="121"/>
      <c r="G12" s="71"/>
      <c r="I12" s="76"/>
      <c r="J12" s="76"/>
      <c r="K12" s="76"/>
      <c r="L12" s="76"/>
    </row>
    <row r="13" spans="1:12" ht="67.5">
      <c r="A13" s="118"/>
      <c r="B13" s="118">
        <f>ROW(B14)-ROW()</f>
        <v>1</v>
      </c>
      <c r="C13" s="84"/>
      <c r="D13" s="125"/>
      <c r="E13" s="198" t="str">
        <f>ROW()-ROW($E$13)+1&amp;"."</f>
        <v>1.</v>
      </c>
      <c r="F13" s="136" t="s">
        <v>588</v>
      </c>
      <c r="G13" s="124"/>
      <c r="I13" s="76"/>
      <c r="J13" s="76"/>
      <c r="K13" s="76"/>
      <c r="L13" s="76"/>
    </row>
    <row r="14" spans="1:12" ht="33.75">
      <c r="A14" s="118">
        <f>ROW()-ROW(A13)</f>
        <v>1</v>
      </c>
      <c r="B14" s="118">
        <f>ROW(B15)-ROW()</f>
        <v>1</v>
      </c>
      <c r="C14" s="84" t="s">
        <v>423</v>
      </c>
      <c r="D14" s="125"/>
      <c r="E14" s="198" t="str">
        <f>ROW()-ROW($E$13)+1&amp;"."</f>
        <v>2.</v>
      </c>
      <c r="F14" s="136" t="s">
        <v>589</v>
      </c>
      <c r="G14" s="124"/>
      <c r="I14" s="76"/>
      <c r="J14" s="76"/>
      <c r="K14" s="76"/>
      <c r="L14" s="76"/>
    </row>
    <row r="15" spans="1:12" ht="22.5">
      <c r="A15" s="118">
        <f>ROW()-ROW(A14)</f>
        <v>1</v>
      </c>
      <c r="B15" s="118">
        <f>ROW(B16)-ROW()</f>
        <v>1</v>
      </c>
      <c r="C15" s="84" t="s">
        <v>423</v>
      </c>
      <c r="D15" s="125"/>
      <c r="E15" s="198" t="str">
        <f>ROW()-ROW($E$13)+1&amp;"."</f>
        <v>3.</v>
      </c>
      <c r="F15" s="136" t="s">
        <v>590</v>
      </c>
      <c r="G15" s="124"/>
      <c r="I15" s="76"/>
      <c r="J15" s="76"/>
      <c r="K15" s="76"/>
      <c r="L15" s="76"/>
    </row>
    <row r="16" spans="1:12" ht="33.75">
      <c r="A16" s="118">
        <f>ROW()-ROW(A15)</f>
        <v>1</v>
      </c>
      <c r="B16" s="118">
        <f>ROW(A17)-ROW()</f>
        <v>1</v>
      </c>
      <c r="C16" s="84" t="s">
        <v>423</v>
      </c>
      <c r="D16" s="125"/>
      <c r="E16" s="198" t="str">
        <f>ROW()-ROW($E$13)+1&amp;"."</f>
        <v>4.</v>
      </c>
      <c r="F16" s="136" t="s">
        <v>591</v>
      </c>
      <c r="G16" s="124"/>
      <c r="I16" s="76"/>
      <c r="J16" s="76"/>
      <c r="K16" s="76"/>
      <c r="L16" s="76"/>
    </row>
    <row r="17" spans="1:12" ht="12.75" customHeight="1" thickBot="1">
      <c r="A17" s="118">
        <f>ROW()-ROW(A16)</f>
        <v>1</v>
      </c>
      <c r="B17" s="118">
        <v>1</v>
      </c>
      <c r="C17" s="84"/>
      <c r="D17" s="125"/>
      <c r="E17" s="148"/>
      <c r="F17" s="152" t="s">
        <v>284</v>
      </c>
      <c r="G17" s="124"/>
      <c r="I17" s="76"/>
      <c r="J17" s="76"/>
      <c r="K17" s="76"/>
      <c r="L17" s="76"/>
    </row>
    <row r="18" spans="1:12" ht="12.75" customHeight="1">
      <c r="A18" s="75" t="s">
        <v>282</v>
      </c>
      <c r="B18" s="118"/>
      <c r="C18" s="84"/>
      <c r="D18" s="70"/>
      <c r="E18" s="122"/>
      <c r="F18" s="123"/>
      <c r="G18" s="71"/>
      <c r="I18" s="76"/>
      <c r="J18" s="76"/>
      <c r="K18" s="76"/>
      <c r="L18" s="76"/>
    </row>
    <row r="19" spans="1:13" ht="36" customHeight="1">
      <c r="A19" s="118"/>
      <c r="B19" s="118"/>
      <c r="C19" s="84"/>
      <c r="D19" s="70"/>
      <c r="E19" s="116" t="s">
        <v>306</v>
      </c>
      <c r="F19" s="117" t="s">
        <v>355</v>
      </c>
      <c r="G19" s="71"/>
      <c r="H19" s="115"/>
      <c r="I19" s="115"/>
      <c r="J19" s="115"/>
      <c r="K19" s="115"/>
      <c r="L19" s="115"/>
      <c r="M19" s="115"/>
    </row>
    <row r="20" spans="1:7" ht="11.25">
      <c r="A20" s="75"/>
      <c r="B20" s="118"/>
      <c r="C20" s="31"/>
      <c r="D20" s="72"/>
      <c r="E20" s="73"/>
      <c r="F20" s="73"/>
      <c r="G20" s="74"/>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7:F18">
      <formula1>-100000000000000000000</formula1>
      <formula2>100000000000000000000</formula2>
    </dataValidation>
    <dataValidation type="textLength" allowBlank="1" showInputMessage="1" showErrorMessage="1" sqref="F13:F16">
      <formula1>0</formula1>
      <formula2>900</formula2>
    </dataValidation>
  </dataValidations>
  <hyperlinks>
    <hyperlink ref="C14" location="'СТ-ТС.24'!A1" display="Удалить"/>
    <hyperlink ref="C15" location="'СТ-ТС.24'!A1" display="Удалить"/>
    <hyperlink ref="F17" location="'СТ-ТС.24'!A1" display="Добавить"/>
    <hyperlink ref="C16"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I37" sqref="I37"/>
    </sheetView>
  </sheetViews>
  <sheetFormatPr defaultColWidth="9.140625" defaultRowHeight="11.25"/>
  <cols>
    <col min="1" max="2" width="8.140625" style="120" hidden="1" customWidth="1"/>
    <col min="3" max="3" width="9.00390625" style="30" bestFit="1" customWidth="1"/>
    <col min="5" max="5" width="8.7109375" style="0" customWidth="1"/>
    <col min="6" max="6" width="56.421875" style="0" customWidth="1"/>
    <col min="7" max="7" width="43.57421875" style="0" customWidth="1"/>
  </cols>
  <sheetData>
    <row r="1" spans="1:7" s="67" customFormat="1" ht="32.25" customHeight="1" hidden="1">
      <c r="A1" s="118" t="e">
        <f>ID</f>
        <v>#REF!</v>
      </c>
      <c r="B1" s="118"/>
      <c r="C1" s="66"/>
      <c r="D1" s="66"/>
      <c r="E1" s="75"/>
      <c r="F1" s="75"/>
      <c r="G1" s="66"/>
    </row>
    <row r="2" spans="1:3" s="67" customFormat="1" ht="32.25" customHeight="1" hidden="1">
      <c r="A2" s="118"/>
      <c r="B2" s="118"/>
      <c r="C2" s="66"/>
    </row>
    <row r="3" spans="1:7" s="67" customFormat="1" ht="32.25" customHeight="1" hidden="1">
      <c r="A3" s="118"/>
      <c r="B3" s="118"/>
      <c r="C3" s="66"/>
      <c r="D3" s="66"/>
      <c r="E3" s="66"/>
      <c r="F3" s="66"/>
      <c r="G3" s="66"/>
    </row>
    <row r="4" spans="1:8" ht="11.25">
      <c r="A4" s="118"/>
      <c r="B4" s="118"/>
      <c r="C4" s="31"/>
      <c r="D4" s="68"/>
      <c r="E4" s="69"/>
      <c r="F4" s="69"/>
      <c r="G4" s="69"/>
      <c r="H4" s="83" t="str">
        <f>FORMID</f>
        <v>WARM.OPENINFO.TARIF.4.178</v>
      </c>
    </row>
    <row r="5" spans="1:8" ht="11.25">
      <c r="A5" s="118"/>
      <c r="B5" s="118"/>
      <c r="C5" s="31"/>
      <c r="D5" s="70"/>
      <c r="E5" s="9"/>
      <c r="F5" s="9"/>
      <c r="G5" s="9"/>
      <c r="H5" s="98" t="s">
        <v>327</v>
      </c>
    </row>
    <row r="6" spans="1:8" ht="12" thickBot="1">
      <c r="A6" s="118"/>
      <c r="B6" s="118"/>
      <c r="C6" s="31"/>
      <c r="D6" s="70"/>
      <c r="E6" s="9"/>
      <c r="F6" s="9"/>
      <c r="G6" s="9"/>
      <c r="H6" s="98"/>
    </row>
    <row r="7" spans="1:13" s="113" customFormat="1" ht="43.5" customHeight="1" thickBot="1">
      <c r="A7" s="119"/>
      <c r="B7" s="119"/>
      <c r="C7" s="110"/>
      <c r="D7" s="111"/>
      <c r="E7" s="404" t="s">
        <v>361</v>
      </c>
      <c r="F7" s="405"/>
      <c r="G7" s="406"/>
      <c r="H7" s="112"/>
      <c r="J7" s="114"/>
      <c r="K7" s="114"/>
      <c r="L7" s="114"/>
      <c r="M7" s="114"/>
    </row>
    <row r="8" spans="1:13" s="113" customFormat="1" ht="12.75" hidden="1">
      <c r="A8" s="119"/>
      <c r="B8" s="119"/>
      <c r="C8" s="110"/>
      <c r="D8" s="111"/>
      <c r="E8" s="417" t="e">
        <f>COMPANY</f>
        <v>#REF!</v>
      </c>
      <c r="F8" s="418"/>
      <c r="G8" s="419"/>
      <c r="H8" s="112"/>
      <c r="J8" s="114"/>
      <c r="K8" s="114"/>
      <c r="L8" s="114"/>
      <c r="M8" s="114"/>
    </row>
    <row r="9" spans="1:13" ht="12" hidden="1" thickBot="1">
      <c r="A9" s="118"/>
      <c r="B9" s="118"/>
      <c r="C9" s="31"/>
      <c r="D9" s="70"/>
      <c r="E9" s="523" t="e">
        <f>KIND_ACTIVITY</f>
        <v>#REF!</v>
      </c>
      <c r="F9" s="527"/>
      <c r="G9" s="524"/>
      <c r="H9" s="71"/>
      <c r="J9" s="76"/>
      <c r="K9" s="76"/>
      <c r="L9" s="76"/>
      <c r="M9" s="76"/>
    </row>
    <row r="10" spans="1:13" ht="12" hidden="1" thickBot="1">
      <c r="A10" s="118"/>
      <c r="B10" s="118"/>
      <c r="C10" s="31"/>
      <c r="D10" s="70"/>
      <c r="E10" s="528" t="e">
        <f>IF(T_RNG_4="Да","","Тариф на подключение (технологическое присоединение) к системе теплоснабжения не установлен")</f>
        <v>#REF!</v>
      </c>
      <c r="F10" s="528"/>
      <c r="G10" s="528"/>
      <c r="H10" s="71"/>
      <c r="J10" s="76"/>
      <c r="K10" s="76"/>
      <c r="L10" s="76"/>
      <c r="M10" s="76"/>
    </row>
    <row r="11" spans="1:13" ht="29.25" customHeight="1">
      <c r="A11" s="118"/>
      <c r="B11" s="118"/>
      <c r="C11" s="84"/>
      <c r="D11" s="70"/>
      <c r="E11" s="138" t="s">
        <v>324</v>
      </c>
      <c r="F11" s="139" t="s">
        <v>328</v>
      </c>
      <c r="G11" s="147"/>
      <c r="H11" s="71"/>
      <c r="J11" s="76"/>
      <c r="K11" s="76"/>
      <c r="L11" s="76"/>
      <c r="M11" s="76"/>
    </row>
    <row r="12" spans="1:13" ht="15" customHeight="1">
      <c r="A12" s="118"/>
      <c r="B12" s="118"/>
      <c r="C12" s="84"/>
      <c r="D12" s="70"/>
      <c r="E12" s="144"/>
      <c r="F12" s="160" t="s">
        <v>376</v>
      </c>
      <c r="G12" s="216" t="s">
        <v>499</v>
      </c>
      <c r="H12" s="71"/>
      <c r="J12" s="76"/>
      <c r="K12" s="76"/>
      <c r="L12" s="76"/>
      <c r="M12" s="76"/>
    </row>
    <row r="13" spans="1:13" ht="15" customHeight="1">
      <c r="A13" s="118"/>
      <c r="B13" s="118"/>
      <c r="C13" s="84"/>
      <c r="D13" s="70"/>
      <c r="E13" s="159"/>
      <c r="F13" s="231" t="s">
        <v>436</v>
      </c>
      <c r="G13" s="197" t="s">
        <v>593</v>
      </c>
      <c r="H13" s="124"/>
      <c r="J13" s="76"/>
      <c r="K13" s="76"/>
      <c r="L13" s="76"/>
      <c r="M13" s="76"/>
    </row>
    <row r="14" spans="1:13" ht="33.75">
      <c r="A14" s="118"/>
      <c r="B14" s="118"/>
      <c r="C14" s="84"/>
      <c r="D14" s="70"/>
      <c r="E14" s="140" t="s">
        <v>325</v>
      </c>
      <c r="F14" s="161" t="s">
        <v>329</v>
      </c>
      <c r="G14" s="217"/>
      <c r="H14" s="71"/>
      <c r="J14" s="76"/>
      <c r="K14" s="76"/>
      <c r="L14" s="76"/>
      <c r="M14" s="76"/>
    </row>
    <row r="15" spans="1:12" ht="28.5" customHeight="1" hidden="1">
      <c r="A15" s="118"/>
      <c r="B15" s="118">
        <f>ROW(B16)-ROW()</f>
        <v>1</v>
      </c>
      <c r="C15" s="84" t="s">
        <v>423</v>
      </c>
      <c r="D15" s="125"/>
      <c r="E15" s="144" t="str">
        <f>"2."&amp;ROW()-ROW($E$15)+1&amp;"."</f>
        <v>2.1.</v>
      </c>
      <c r="F15" s="146"/>
      <c r="G15" s="145"/>
      <c r="H15" s="71"/>
      <c r="I15" s="76"/>
      <c r="J15" s="76"/>
      <c r="K15" s="76"/>
      <c r="L15" s="76"/>
    </row>
    <row r="16" spans="1:12" ht="12.75" customHeight="1">
      <c r="A16" s="118">
        <f>ROW()-ROW(A15)</f>
        <v>1</v>
      </c>
      <c r="B16" s="118">
        <v>0</v>
      </c>
      <c r="C16" s="84"/>
      <c r="D16" s="125"/>
      <c r="E16" s="149"/>
      <c r="F16" s="151" t="s">
        <v>284</v>
      </c>
      <c r="G16" s="150"/>
      <c r="H16" s="71"/>
      <c r="I16" s="76"/>
      <c r="J16" s="76"/>
      <c r="K16" s="76"/>
      <c r="L16" s="76"/>
    </row>
    <row r="17" spans="1:13" ht="67.5">
      <c r="A17" s="118"/>
      <c r="B17" s="118"/>
      <c r="C17" s="84"/>
      <c r="D17" s="70"/>
      <c r="E17" s="140" t="s">
        <v>326</v>
      </c>
      <c r="F17" s="141" t="s">
        <v>363</v>
      </c>
      <c r="G17" s="136" t="s">
        <v>591</v>
      </c>
      <c r="H17" s="71"/>
      <c r="J17" s="76"/>
      <c r="K17" s="76"/>
      <c r="L17" s="76"/>
      <c r="M17" s="76"/>
    </row>
    <row r="18" spans="1:13" s="134" customFormat="1" ht="34.5" thickBot="1">
      <c r="A18" s="130"/>
      <c r="B18" s="130"/>
      <c r="C18" s="131"/>
      <c r="D18" s="132"/>
      <c r="E18" s="142" t="s">
        <v>330</v>
      </c>
      <c r="F18" s="143" t="s">
        <v>364</v>
      </c>
      <c r="G18" s="137" t="s">
        <v>592</v>
      </c>
      <c r="H18" s="133"/>
      <c r="J18" s="135"/>
      <c r="K18" s="135"/>
      <c r="L18" s="135"/>
      <c r="M18" s="135"/>
    </row>
    <row r="19" spans="1:13" ht="12.75" customHeight="1">
      <c r="A19" s="75" t="s">
        <v>282</v>
      </c>
      <c r="B19" s="118"/>
      <c r="C19" s="84"/>
      <c r="D19" s="70"/>
      <c r="E19" s="122"/>
      <c r="F19" s="122"/>
      <c r="G19" s="123"/>
      <c r="H19" s="71"/>
      <c r="J19" s="76"/>
      <c r="K19" s="76"/>
      <c r="L19" s="76"/>
      <c r="M19" s="76"/>
    </row>
    <row r="20" spans="1:14" ht="36" customHeight="1">
      <c r="A20" s="118"/>
      <c r="B20" s="118"/>
      <c r="C20" s="84"/>
      <c r="D20" s="70"/>
      <c r="E20" s="116" t="s">
        <v>306</v>
      </c>
      <c r="F20" s="403" t="s">
        <v>355</v>
      </c>
      <c r="G20" s="403"/>
      <c r="H20" s="71"/>
      <c r="I20" s="115"/>
      <c r="J20" s="115"/>
      <c r="K20" s="115"/>
      <c r="L20" s="115"/>
      <c r="M20" s="115"/>
      <c r="N20" s="115"/>
    </row>
    <row r="21" spans="1:8" ht="11.25">
      <c r="A21" s="75"/>
      <c r="B21" s="118"/>
      <c r="C21" s="31"/>
      <c r="D21" s="72"/>
      <c r="E21" s="73"/>
      <c r="F21" s="73"/>
      <c r="G21" s="73"/>
      <c r="H21" s="74"/>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20" hidden="1" customWidth="1"/>
    <col min="3" max="3" width="9.00390625" style="30" bestFit="1" customWidth="1"/>
    <col min="5" max="9" width="21.421875" style="0" customWidth="1"/>
  </cols>
  <sheetData>
    <row r="1" spans="1:9" s="67" customFormat="1" ht="32.25" customHeight="1" hidden="1">
      <c r="A1" s="118" t="e">
        <f>ID</f>
        <v>#REF!</v>
      </c>
      <c r="B1" s="118"/>
      <c r="C1" s="66"/>
      <c r="D1" s="66"/>
      <c r="E1" s="75"/>
      <c r="F1" s="75"/>
      <c r="G1" s="75"/>
      <c r="H1" s="75"/>
      <c r="I1" s="66"/>
    </row>
    <row r="2" spans="1:3" s="67" customFormat="1" ht="32.25" customHeight="1" hidden="1">
      <c r="A2" s="118"/>
      <c r="B2" s="118"/>
      <c r="C2" s="66"/>
    </row>
    <row r="3" spans="1:9" s="67" customFormat="1" ht="32.25" customHeight="1" hidden="1">
      <c r="A3" s="118"/>
      <c r="B3" s="118"/>
      <c r="C3" s="66"/>
      <c r="D3" s="66"/>
      <c r="E3" s="66"/>
      <c r="F3" s="66"/>
      <c r="G3" s="66"/>
      <c r="H3" s="66"/>
      <c r="I3" s="66"/>
    </row>
    <row r="4" spans="1:10" ht="11.25">
      <c r="A4" s="118"/>
      <c r="B4" s="118"/>
      <c r="C4" s="31"/>
      <c r="D4" s="68"/>
      <c r="E4" s="69"/>
      <c r="F4" s="69"/>
      <c r="G4" s="69"/>
      <c r="H4" s="69"/>
      <c r="I4" s="69"/>
      <c r="J4" s="83" t="str">
        <f>FORMID</f>
        <v>WARM.OPENINFO.TARIF.4.178</v>
      </c>
    </row>
    <row r="5" spans="1:10" ht="11.25">
      <c r="A5" s="118"/>
      <c r="B5" s="118"/>
      <c r="C5" s="31"/>
      <c r="D5" s="70"/>
      <c r="E5" s="9"/>
      <c r="F5" s="9"/>
      <c r="G5" s="9"/>
      <c r="H5" s="9"/>
      <c r="I5" s="9"/>
      <c r="J5" s="98"/>
    </row>
    <row r="6" spans="1:10" ht="12" thickBot="1">
      <c r="A6" s="118"/>
      <c r="B6" s="118"/>
      <c r="C6" s="31"/>
      <c r="D6" s="70"/>
      <c r="E6" s="9"/>
      <c r="F6" s="9"/>
      <c r="G6" s="9"/>
      <c r="H6" s="9"/>
      <c r="I6" s="9"/>
      <c r="J6" s="98"/>
    </row>
    <row r="7" spans="1:15" s="113" customFormat="1" ht="12.75">
      <c r="A7" s="119"/>
      <c r="B7" s="119"/>
      <c r="C7" s="110"/>
      <c r="D7" s="111"/>
      <c r="E7" s="404" t="s">
        <v>362</v>
      </c>
      <c r="F7" s="405"/>
      <c r="G7" s="405"/>
      <c r="H7" s="405"/>
      <c r="I7" s="406"/>
      <c r="J7" s="112"/>
      <c r="L7" s="114"/>
      <c r="M7" s="114"/>
      <c r="N7" s="114"/>
      <c r="O7" s="114"/>
    </row>
    <row r="8" spans="1:15" s="113" customFormat="1" ht="12.75">
      <c r="A8" s="119"/>
      <c r="B8" s="119"/>
      <c r="C8" s="110"/>
      <c r="D8" s="111"/>
      <c r="E8" s="417" t="e">
        <f>COMPANY</f>
        <v>#REF!</v>
      </c>
      <c r="F8" s="418"/>
      <c r="G8" s="418"/>
      <c r="H8" s="418"/>
      <c r="I8" s="419"/>
      <c r="J8" s="112"/>
      <c r="L8" s="114"/>
      <c r="M8" s="114"/>
      <c r="N8" s="114"/>
      <c r="O8" s="114"/>
    </row>
    <row r="9" spans="1:15" ht="12" thickBot="1">
      <c r="A9" s="118"/>
      <c r="B9" s="118"/>
      <c r="C9" s="31"/>
      <c r="D9" s="70"/>
      <c r="E9" s="523" t="e">
        <f>KIND_ACTIVITY</f>
        <v>#REF!</v>
      </c>
      <c r="F9" s="527"/>
      <c r="G9" s="527"/>
      <c r="H9" s="527"/>
      <c r="I9" s="524"/>
      <c r="J9" s="71"/>
      <c r="L9" s="76"/>
      <c r="M9" s="76"/>
      <c r="N9" s="76"/>
      <c r="O9" s="76"/>
    </row>
    <row r="10" spans="1:15" ht="11.25">
      <c r="A10" s="118"/>
      <c r="B10" s="118"/>
      <c r="C10" s="31"/>
      <c r="D10" s="70"/>
      <c r="E10" s="32"/>
      <c r="F10" s="32"/>
      <c r="G10" s="32"/>
      <c r="H10" s="32"/>
      <c r="I10" s="32"/>
      <c r="J10" s="71"/>
      <c r="L10" s="76"/>
      <c r="M10" s="76"/>
      <c r="N10" s="76"/>
      <c r="O10" s="76"/>
    </row>
    <row r="11" spans="1:15" ht="11.25">
      <c r="A11" s="75" t="s">
        <v>283</v>
      </c>
      <c r="B11" s="118"/>
      <c r="C11" s="31"/>
      <c r="D11" s="70"/>
      <c r="E11" s="32"/>
      <c r="F11" s="32"/>
      <c r="G11" s="32"/>
      <c r="H11" s="32"/>
      <c r="I11" s="32"/>
      <c r="J11" s="71"/>
      <c r="L11" s="76"/>
      <c r="M11" s="76"/>
      <c r="N11" s="76"/>
      <c r="O11" s="76"/>
    </row>
    <row r="12" spans="1:15" ht="12.75" customHeight="1">
      <c r="A12" s="118"/>
      <c r="B12" s="118"/>
      <c r="C12" s="84"/>
      <c r="D12" s="174"/>
      <c r="E12" s="167"/>
      <c r="F12" s="167"/>
      <c r="G12" s="167"/>
      <c r="H12" s="167"/>
      <c r="I12" s="168"/>
      <c r="J12" s="175"/>
      <c r="L12" s="76"/>
      <c r="M12" s="76"/>
      <c r="N12" s="76"/>
      <c r="O12" s="76"/>
    </row>
    <row r="13" spans="1:15" ht="14.25" customHeight="1">
      <c r="A13" s="118"/>
      <c r="B13" s="118"/>
      <c r="C13" s="84"/>
      <c r="D13" s="174"/>
      <c r="E13" s="167"/>
      <c r="F13" s="167"/>
      <c r="G13" s="167"/>
      <c r="H13" s="16" t="s">
        <v>410</v>
      </c>
      <c r="I13" s="168"/>
      <c r="J13" s="175"/>
      <c r="L13" s="76"/>
      <c r="M13" s="76"/>
      <c r="N13" s="76"/>
      <c r="O13" s="76"/>
    </row>
    <row r="14" spans="1:15" ht="14.25" customHeight="1">
      <c r="A14" s="118"/>
      <c r="B14" s="118"/>
      <c r="C14" s="84"/>
      <c r="D14" s="174"/>
      <c r="E14" s="167"/>
      <c r="F14" s="167"/>
      <c r="G14" s="167"/>
      <c r="H14" s="537"/>
      <c r="I14" s="537"/>
      <c r="J14" s="175"/>
      <c r="L14" s="76"/>
      <c r="M14" s="76"/>
      <c r="N14" s="76"/>
      <c r="O14" s="76"/>
    </row>
    <row r="15" spans="1:15" ht="14.25" customHeight="1">
      <c r="A15" s="118"/>
      <c r="B15" s="118"/>
      <c r="C15" s="84"/>
      <c r="D15" s="174"/>
      <c r="E15" s="167"/>
      <c r="F15" s="167"/>
      <c r="G15" s="167"/>
      <c r="H15" s="537"/>
      <c r="I15" s="537"/>
      <c r="J15" s="175"/>
      <c r="L15" s="76"/>
      <c r="M15" s="76"/>
      <c r="N15" s="76"/>
      <c r="O15" s="76"/>
    </row>
    <row r="16" spans="1:15" ht="12.75" customHeight="1">
      <c r="A16" s="118"/>
      <c r="B16" s="118"/>
      <c r="C16" s="84"/>
      <c r="D16" s="174"/>
      <c r="E16" s="167"/>
      <c r="F16" s="167"/>
      <c r="G16" s="167"/>
      <c r="H16" s="167"/>
      <c r="I16" s="168"/>
      <c r="J16" s="175"/>
      <c r="L16" s="76"/>
      <c r="M16" s="76"/>
      <c r="N16" s="76"/>
      <c r="O16" s="76"/>
    </row>
    <row r="17" spans="1:15" ht="12.75" customHeight="1">
      <c r="A17" s="118"/>
      <c r="B17" s="118"/>
      <c r="C17" s="84"/>
      <c r="D17" s="174"/>
      <c r="E17" s="167"/>
      <c r="F17" s="167"/>
      <c r="G17" s="167"/>
      <c r="H17" s="167"/>
      <c r="I17" s="168"/>
      <c r="J17" s="175"/>
      <c r="L17" s="76"/>
      <c r="M17" s="76"/>
      <c r="N17" s="76"/>
      <c r="O17" s="76"/>
    </row>
    <row r="18" spans="1:15" s="163" customFormat="1" ht="34.5" customHeight="1">
      <c r="A18" s="164"/>
      <c r="B18" s="164"/>
      <c r="C18" s="165"/>
      <c r="D18" s="176"/>
      <c r="E18" s="544" t="s">
        <v>411</v>
      </c>
      <c r="F18" s="544"/>
      <c r="G18" s="544"/>
      <c r="H18" s="544"/>
      <c r="I18" s="544"/>
      <c r="J18" s="177"/>
      <c r="L18" s="166"/>
      <c r="M18" s="166"/>
      <c r="N18" s="166"/>
      <c r="O18" s="166"/>
    </row>
    <row r="19" spans="1:15" ht="14.25" customHeight="1">
      <c r="A19" s="118"/>
      <c r="B19" s="118"/>
      <c r="C19" s="84"/>
      <c r="D19" s="174"/>
      <c r="E19" s="167"/>
      <c r="F19" s="167"/>
      <c r="G19" s="167"/>
      <c r="H19" s="167"/>
      <c r="I19" s="168"/>
      <c r="J19" s="175"/>
      <c r="L19" s="76"/>
      <c r="M19" s="76"/>
      <c r="N19" s="76"/>
      <c r="O19" s="76"/>
    </row>
    <row r="20" spans="1:15" ht="14.25" customHeight="1">
      <c r="A20" s="118"/>
      <c r="B20" s="118"/>
      <c r="C20" s="84"/>
      <c r="D20" s="174"/>
      <c r="E20" s="167"/>
      <c r="F20" s="167"/>
      <c r="G20" s="167"/>
      <c r="H20" s="167"/>
      <c r="I20" s="168"/>
      <c r="J20" s="175"/>
      <c r="L20" s="76"/>
      <c r="M20" s="76"/>
      <c r="N20" s="76"/>
      <c r="O20" s="76"/>
    </row>
    <row r="21" spans="1:15" ht="41.25" customHeight="1">
      <c r="A21" s="118"/>
      <c r="B21" s="118"/>
      <c r="C21" s="84"/>
      <c r="D21" s="174"/>
      <c r="E21" s="534" t="s">
        <v>387</v>
      </c>
      <c r="F21" s="534"/>
      <c r="G21" s="534"/>
      <c r="H21" s="534"/>
      <c r="I21" s="534"/>
      <c r="J21" s="175"/>
      <c r="L21" s="76"/>
      <c r="M21" s="76"/>
      <c r="N21" s="76"/>
      <c r="O21" s="76"/>
    </row>
    <row r="22" spans="1:15" ht="14.25" customHeight="1">
      <c r="A22" s="118"/>
      <c r="B22" s="118"/>
      <c r="C22" s="84"/>
      <c r="D22" s="174"/>
      <c r="E22" s="537"/>
      <c r="F22" s="537"/>
      <c r="G22" s="537"/>
      <c r="H22" s="537"/>
      <c r="I22" s="537"/>
      <c r="J22" s="175"/>
      <c r="L22" s="76"/>
      <c r="M22" s="76"/>
      <c r="N22" s="76"/>
      <c r="O22" s="76"/>
    </row>
    <row r="23" spans="1:15" ht="14.25" customHeight="1">
      <c r="A23" s="118"/>
      <c r="B23" s="118"/>
      <c r="C23" s="84"/>
      <c r="D23" s="174"/>
      <c r="E23" s="537"/>
      <c r="F23" s="537"/>
      <c r="G23" s="537"/>
      <c r="H23" s="537"/>
      <c r="I23" s="537"/>
      <c r="J23" s="175"/>
      <c r="L23" s="76"/>
      <c r="M23" s="76"/>
      <c r="N23" s="76"/>
      <c r="O23" s="76"/>
    </row>
    <row r="24" spans="1:15" ht="14.25" customHeight="1">
      <c r="A24" s="118"/>
      <c r="B24" s="118"/>
      <c r="C24" s="84"/>
      <c r="D24" s="174"/>
      <c r="E24" s="537"/>
      <c r="F24" s="537"/>
      <c r="G24" s="537"/>
      <c r="H24" s="537"/>
      <c r="I24" s="537"/>
      <c r="J24" s="175"/>
      <c r="L24" s="76"/>
      <c r="M24" s="76"/>
      <c r="N24" s="76"/>
      <c r="O24" s="76"/>
    </row>
    <row r="25" spans="1:15" ht="14.25" customHeight="1">
      <c r="A25" s="118"/>
      <c r="B25" s="118"/>
      <c r="C25" s="84"/>
      <c r="D25" s="174"/>
      <c r="E25" s="537"/>
      <c r="F25" s="537"/>
      <c r="G25" s="537"/>
      <c r="H25" s="537"/>
      <c r="I25" s="537"/>
      <c r="J25" s="175"/>
      <c r="L25" s="76"/>
      <c r="M25" s="76"/>
      <c r="N25" s="76"/>
      <c r="O25" s="76"/>
    </row>
    <row r="26" spans="1:15" ht="14.25" customHeight="1">
      <c r="A26" s="118"/>
      <c r="B26" s="118"/>
      <c r="C26" s="84"/>
      <c r="D26" s="174"/>
      <c r="E26" s="537"/>
      <c r="F26" s="537"/>
      <c r="G26" s="537"/>
      <c r="H26" s="537"/>
      <c r="I26" s="537"/>
      <c r="J26" s="175"/>
      <c r="L26" s="76"/>
      <c r="M26" s="76"/>
      <c r="N26" s="76"/>
      <c r="O26" s="76"/>
    </row>
    <row r="27" spans="1:15" ht="31.5" customHeight="1">
      <c r="A27" s="118"/>
      <c r="B27" s="118"/>
      <c r="C27" s="84"/>
      <c r="D27" s="174"/>
      <c r="E27" s="540" t="s">
        <v>388</v>
      </c>
      <c r="F27" s="540"/>
      <c r="G27" s="540"/>
      <c r="H27" s="540"/>
      <c r="I27" s="540"/>
      <c r="J27" s="175"/>
      <c r="L27" s="76"/>
      <c r="M27" s="76"/>
      <c r="N27" s="76"/>
      <c r="O27" s="76"/>
    </row>
    <row r="28" spans="1:15" ht="11.25">
      <c r="A28" s="118"/>
      <c r="B28" s="118"/>
      <c r="C28" s="84"/>
      <c r="D28" s="174"/>
      <c r="E28" s="187"/>
      <c r="F28" s="187"/>
      <c r="G28" s="187"/>
      <c r="H28" s="187"/>
      <c r="I28" s="187"/>
      <c r="J28" s="175"/>
      <c r="L28" s="76"/>
      <c r="M28" s="76"/>
      <c r="N28" s="76"/>
      <c r="O28" s="76"/>
    </row>
    <row r="29" spans="1:15" ht="35.25" customHeight="1">
      <c r="A29" s="118"/>
      <c r="B29" s="118"/>
      <c r="C29" s="84"/>
      <c r="D29" s="174"/>
      <c r="E29" s="534" t="s">
        <v>389</v>
      </c>
      <c r="F29" s="534"/>
      <c r="G29" s="534"/>
      <c r="H29" s="534"/>
      <c r="I29" s="534"/>
      <c r="J29" s="175"/>
      <c r="L29" s="76"/>
      <c r="M29" s="76"/>
      <c r="N29" s="76"/>
      <c r="O29" s="76"/>
    </row>
    <row r="30" spans="1:15" ht="14.25" customHeight="1">
      <c r="A30" s="118"/>
      <c r="B30" s="118"/>
      <c r="C30" s="84"/>
      <c r="D30" s="174"/>
      <c r="E30" s="537"/>
      <c r="F30" s="537"/>
      <c r="G30" s="537"/>
      <c r="H30" s="537"/>
      <c r="I30" s="537"/>
      <c r="J30" s="175"/>
      <c r="L30" s="76"/>
      <c r="M30" s="76"/>
      <c r="N30" s="76"/>
      <c r="O30" s="76"/>
    </row>
    <row r="31" spans="1:15" ht="14.25" customHeight="1">
      <c r="A31" s="118"/>
      <c r="B31" s="118"/>
      <c r="C31" s="84"/>
      <c r="D31" s="174"/>
      <c r="E31" s="537"/>
      <c r="F31" s="537"/>
      <c r="G31" s="537"/>
      <c r="H31" s="537"/>
      <c r="I31" s="537"/>
      <c r="J31" s="175"/>
      <c r="L31" s="76"/>
      <c r="M31" s="76"/>
      <c r="N31" s="76"/>
      <c r="O31" s="76"/>
    </row>
    <row r="32" spans="1:15" ht="14.25" customHeight="1">
      <c r="A32" s="118"/>
      <c r="B32" s="118"/>
      <c r="C32" s="84"/>
      <c r="D32" s="174"/>
      <c r="E32" s="537"/>
      <c r="F32" s="537"/>
      <c r="G32" s="537"/>
      <c r="H32" s="537"/>
      <c r="I32" s="537"/>
      <c r="J32" s="175"/>
      <c r="L32" s="76"/>
      <c r="M32" s="76"/>
      <c r="N32" s="76"/>
      <c r="O32" s="76"/>
    </row>
    <row r="33" spans="1:15" ht="14.25" customHeight="1">
      <c r="A33" s="118"/>
      <c r="B33" s="118"/>
      <c r="C33" s="84"/>
      <c r="D33" s="174"/>
      <c r="E33" s="540" t="s">
        <v>390</v>
      </c>
      <c r="F33" s="540"/>
      <c r="G33" s="540"/>
      <c r="H33" s="540"/>
      <c r="I33" s="540"/>
      <c r="J33" s="175"/>
      <c r="L33" s="76"/>
      <c r="M33" s="76"/>
      <c r="N33" s="76"/>
      <c r="O33" s="76"/>
    </row>
    <row r="34" spans="1:15" ht="14.25" customHeight="1">
      <c r="A34" s="118"/>
      <c r="B34" s="118"/>
      <c r="C34" s="84"/>
      <c r="D34" s="174"/>
      <c r="E34" s="167"/>
      <c r="F34" s="167"/>
      <c r="G34" s="167"/>
      <c r="H34" s="167"/>
      <c r="I34" s="168"/>
      <c r="J34" s="175"/>
      <c r="L34" s="76"/>
      <c r="M34" s="76"/>
      <c r="N34" s="76"/>
      <c r="O34" s="76"/>
    </row>
    <row r="35" spans="1:15" ht="14.25" customHeight="1">
      <c r="A35" s="118"/>
      <c r="B35" s="118"/>
      <c r="C35" s="84"/>
      <c r="D35" s="174"/>
      <c r="E35" s="534" t="s">
        <v>412</v>
      </c>
      <c r="F35" s="534"/>
      <c r="G35" s="534"/>
      <c r="H35" s="534"/>
      <c r="I35" s="534"/>
      <c r="J35" s="175"/>
      <c r="L35" s="76"/>
      <c r="M35" s="76"/>
      <c r="N35" s="76"/>
      <c r="O35" s="76"/>
    </row>
    <row r="36" spans="1:15" ht="14.25" customHeight="1">
      <c r="A36" s="118"/>
      <c r="B36" s="118"/>
      <c r="C36" s="84"/>
      <c r="D36" s="174"/>
      <c r="E36" s="537"/>
      <c r="F36" s="537"/>
      <c r="G36" s="537"/>
      <c r="H36" s="537"/>
      <c r="I36" s="537"/>
      <c r="J36" s="175"/>
      <c r="L36" s="76"/>
      <c r="M36" s="76"/>
      <c r="N36" s="76"/>
      <c r="O36" s="76"/>
    </row>
    <row r="37" spans="1:15" ht="14.25" customHeight="1">
      <c r="A37" s="118"/>
      <c r="B37" s="118"/>
      <c r="C37" s="84"/>
      <c r="D37" s="174"/>
      <c r="E37" s="537"/>
      <c r="F37" s="537"/>
      <c r="G37" s="537"/>
      <c r="H37" s="537"/>
      <c r="I37" s="537"/>
      <c r="J37" s="175"/>
      <c r="L37" s="76"/>
      <c r="M37" s="76"/>
      <c r="N37" s="76"/>
      <c r="O37" s="76"/>
    </row>
    <row r="38" spans="1:15" ht="14.25" customHeight="1">
      <c r="A38" s="118"/>
      <c r="B38" s="118"/>
      <c r="C38" s="84"/>
      <c r="D38" s="174"/>
      <c r="E38" s="537"/>
      <c r="F38" s="537"/>
      <c r="G38" s="537"/>
      <c r="H38" s="537"/>
      <c r="I38" s="537"/>
      <c r="J38" s="175"/>
      <c r="L38" s="76"/>
      <c r="M38" s="76"/>
      <c r="N38" s="76"/>
      <c r="O38" s="76"/>
    </row>
    <row r="39" spans="1:15" ht="14.25" customHeight="1">
      <c r="A39" s="118"/>
      <c r="B39" s="118"/>
      <c r="C39" s="84"/>
      <c r="D39" s="174"/>
      <c r="E39" s="540" t="s">
        <v>391</v>
      </c>
      <c r="F39" s="540"/>
      <c r="G39" s="540"/>
      <c r="H39" s="540"/>
      <c r="I39" s="540"/>
      <c r="J39" s="175"/>
      <c r="L39" s="76"/>
      <c r="M39" s="76"/>
      <c r="N39" s="76"/>
      <c r="O39" s="76"/>
    </row>
    <row r="40" spans="1:15" ht="14.25" customHeight="1">
      <c r="A40" s="118"/>
      <c r="B40" s="118"/>
      <c r="C40" s="84"/>
      <c r="D40" s="174"/>
      <c r="E40" s="187"/>
      <c r="F40" s="187"/>
      <c r="G40" s="187"/>
      <c r="H40" s="187"/>
      <c r="I40" s="187"/>
      <c r="J40" s="175"/>
      <c r="L40" s="76"/>
      <c r="M40" s="76"/>
      <c r="N40" s="76"/>
      <c r="O40" s="76"/>
    </row>
    <row r="41" spans="1:15" ht="14.25" customHeight="1">
      <c r="A41" s="118"/>
      <c r="B41" s="118"/>
      <c r="C41" s="84"/>
      <c r="D41" s="174"/>
      <c r="E41" s="534" t="s">
        <v>413</v>
      </c>
      <c r="F41" s="534"/>
      <c r="G41" s="534"/>
      <c r="H41" s="534"/>
      <c r="I41" s="534"/>
      <c r="J41" s="175"/>
      <c r="L41" s="76"/>
      <c r="M41" s="76"/>
      <c r="N41" s="76"/>
      <c r="O41" s="76"/>
    </row>
    <row r="42" spans="1:15" ht="14.25" customHeight="1">
      <c r="A42" s="118"/>
      <c r="B42" s="118"/>
      <c r="C42" s="84"/>
      <c r="D42" s="174"/>
      <c r="E42" s="537"/>
      <c r="F42" s="537"/>
      <c r="G42" s="537"/>
      <c r="H42" s="537"/>
      <c r="I42" s="537"/>
      <c r="J42" s="175"/>
      <c r="L42" s="76"/>
      <c r="M42" s="76"/>
      <c r="N42" s="76"/>
      <c r="O42" s="76"/>
    </row>
    <row r="43" spans="1:15" ht="14.25" customHeight="1">
      <c r="A43" s="118"/>
      <c r="B43" s="118"/>
      <c r="C43" s="84"/>
      <c r="D43" s="174"/>
      <c r="E43" s="537"/>
      <c r="F43" s="537"/>
      <c r="G43" s="537"/>
      <c r="H43" s="537"/>
      <c r="I43" s="537"/>
      <c r="J43" s="175"/>
      <c r="L43" s="76"/>
      <c r="M43" s="76"/>
      <c r="N43" s="76"/>
      <c r="O43" s="76"/>
    </row>
    <row r="44" spans="1:15" ht="14.25" customHeight="1">
      <c r="A44" s="118"/>
      <c r="B44" s="118"/>
      <c r="C44" s="84"/>
      <c r="D44" s="174"/>
      <c r="E44" s="188"/>
      <c r="F44" s="188"/>
      <c r="G44" s="188"/>
      <c r="H44" s="188"/>
      <c r="I44" s="188"/>
      <c r="J44" s="175"/>
      <c r="L44" s="76"/>
      <c r="M44" s="76"/>
      <c r="N44" s="76"/>
      <c r="O44" s="76"/>
    </row>
    <row r="45" spans="1:15" ht="14.25" customHeight="1">
      <c r="A45" s="118"/>
      <c r="B45" s="118"/>
      <c r="C45" s="84"/>
      <c r="D45" s="174"/>
      <c r="E45" s="537"/>
      <c r="F45" s="537"/>
      <c r="G45" s="537"/>
      <c r="H45" s="537"/>
      <c r="I45" s="537"/>
      <c r="J45" s="175"/>
      <c r="L45" s="76"/>
      <c r="M45" s="76"/>
      <c r="N45" s="76"/>
      <c r="O45" s="76"/>
    </row>
    <row r="46" spans="1:15" ht="23.25" customHeight="1">
      <c r="A46" s="118"/>
      <c r="B46" s="118"/>
      <c r="C46" s="84"/>
      <c r="D46" s="174"/>
      <c r="E46" s="543" t="s">
        <v>414</v>
      </c>
      <c r="F46" s="543"/>
      <c r="G46" s="543"/>
      <c r="H46" s="543"/>
      <c r="I46" s="543"/>
      <c r="J46" s="175"/>
      <c r="L46" s="76"/>
      <c r="M46" s="76"/>
      <c r="N46" s="76"/>
      <c r="O46" s="76"/>
    </row>
    <row r="47" spans="1:15" ht="14.25" customHeight="1">
      <c r="A47" s="118"/>
      <c r="B47" s="118"/>
      <c r="C47" s="84"/>
      <c r="D47" s="174"/>
      <c r="E47" s="167"/>
      <c r="F47" s="167"/>
      <c r="G47" s="167"/>
      <c r="H47" s="167"/>
      <c r="I47" s="168"/>
      <c r="J47" s="175"/>
      <c r="L47" s="76"/>
      <c r="M47" s="76"/>
      <c r="N47" s="76"/>
      <c r="O47" s="76"/>
    </row>
    <row r="48" spans="1:15" ht="14.25" customHeight="1">
      <c r="A48" s="118"/>
      <c r="B48" s="118"/>
      <c r="C48" s="84"/>
      <c r="D48" s="174"/>
      <c r="E48" s="534" t="s">
        <v>415</v>
      </c>
      <c r="F48" s="534"/>
      <c r="G48" s="534"/>
      <c r="H48" s="534"/>
      <c r="I48" s="534"/>
      <c r="J48" s="175"/>
      <c r="L48" s="76"/>
      <c r="M48" s="76"/>
      <c r="N48" s="76"/>
      <c r="O48" s="76"/>
    </row>
    <row r="49" spans="1:15" ht="14.25" customHeight="1">
      <c r="A49" s="118"/>
      <c r="B49" s="118"/>
      <c r="C49" s="84"/>
      <c r="D49" s="174"/>
      <c r="E49" s="537"/>
      <c r="F49" s="537"/>
      <c r="G49" s="537"/>
      <c r="H49" s="537"/>
      <c r="I49" s="537"/>
      <c r="J49" s="175"/>
      <c r="L49" s="76"/>
      <c r="M49" s="76"/>
      <c r="N49" s="76"/>
      <c r="O49" s="76"/>
    </row>
    <row r="50" spans="1:15" ht="14.25" customHeight="1">
      <c r="A50" s="118"/>
      <c r="B50" s="118"/>
      <c r="C50" s="84"/>
      <c r="D50" s="174"/>
      <c r="E50" s="540" t="s">
        <v>416</v>
      </c>
      <c r="F50" s="540"/>
      <c r="G50" s="540"/>
      <c r="H50" s="540"/>
      <c r="I50" s="540"/>
      <c r="J50" s="175"/>
      <c r="L50" s="76"/>
      <c r="M50" s="76"/>
      <c r="N50" s="76"/>
      <c r="O50" s="76"/>
    </row>
    <row r="51" spans="1:15" ht="14.25" customHeight="1">
      <c r="A51" s="118"/>
      <c r="B51" s="118"/>
      <c r="C51" s="84"/>
      <c r="D51" s="174"/>
      <c r="E51" s="167"/>
      <c r="F51" s="167"/>
      <c r="G51" s="167"/>
      <c r="H51" s="167"/>
      <c r="I51" s="168"/>
      <c r="J51" s="175"/>
      <c r="L51" s="76"/>
      <c r="M51" s="76"/>
      <c r="N51" s="76"/>
      <c r="O51" s="76"/>
    </row>
    <row r="52" spans="1:15" ht="15" customHeight="1">
      <c r="A52" s="118"/>
      <c r="B52" s="118"/>
      <c r="C52" s="84"/>
      <c r="D52" s="174"/>
      <c r="E52" s="541"/>
      <c r="F52" s="542" t="s">
        <v>392</v>
      </c>
      <c r="G52" s="539"/>
      <c r="H52" s="539"/>
      <c r="I52" s="539"/>
      <c r="J52" s="175"/>
      <c r="L52" s="76"/>
      <c r="M52" s="76"/>
      <c r="N52" s="76"/>
      <c r="O52" s="76"/>
    </row>
    <row r="53" spans="1:15" ht="14.25" customHeight="1">
      <c r="A53" s="118"/>
      <c r="B53" s="118"/>
      <c r="C53" s="84"/>
      <c r="D53" s="174"/>
      <c r="E53" s="541"/>
      <c r="F53" s="539" t="s">
        <v>393</v>
      </c>
      <c r="G53" s="539" t="s">
        <v>394</v>
      </c>
      <c r="H53" s="539" t="s">
        <v>395</v>
      </c>
      <c r="I53" s="189" t="s">
        <v>396</v>
      </c>
      <c r="J53" s="175"/>
      <c r="L53" s="76"/>
      <c r="M53" s="76"/>
      <c r="N53" s="76"/>
      <c r="O53" s="76"/>
    </row>
    <row r="54" spans="1:15" ht="14.25" customHeight="1">
      <c r="A54" s="118"/>
      <c r="B54" s="118"/>
      <c r="C54" s="84"/>
      <c r="D54" s="174"/>
      <c r="E54" s="541"/>
      <c r="F54" s="539"/>
      <c r="G54" s="539"/>
      <c r="H54" s="539"/>
      <c r="I54" s="162"/>
      <c r="J54" s="175"/>
      <c r="L54" s="76"/>
      <c r="M54" s="76"/>
      <c r="N54" s="76"/>
      <c r="O54" s="76"/>
    </row>
    <row r="55" spans="1:15" ht="14.25" customHeight="1">
      <c r="A55" s="118"/>
      <c r="B55" s="118"/>
      <c r="C55" s="84"/>
      <c r="D55" s="174"/>
      <c r="E55" s="541"/>
      <c r="F55" s="539"/>
      <c r="G55" s="539"/>
      <c r="H55" s="539"/>
      <c r="I55" s="189" t="s">
        <v>397</v>
      </c>
      <c r="J55" s="175"/>
      <c r="L55" s="76"/>
      <c r="M55" s="76"/>
      <c r="N55" s="76"/>
      <c r="O55" s="76"/>
    </row>
    <row r="56" spans="1:15" ht="14.25" customHeight="1">
      <c r="A56" s="118"/>
      <c r="B56" s="118"/>
      <c r="C56" s="84"/>
      <c r="D56" s="174"/>
      <c r="E56" s="195" t="s">
        <v>398</v>
      </c>
      <c r="F56" s="538"/>
      <c r="G56" s="539"/>
      <c r="H56" s="539"/>
      <c r="I56" s="539"/>
      <c r="J56" s="175"/>
      <c r="L56" s="76"/>
      <c r="M56" s="76"/>
      <c r="N56" s="76"/>
      <c r="O56" s="76"/>
    </row>
    <row r="57" spans="1:15" ht="14.25" customHeight="1">
      <c r="A57" s="118"/>
      <c r="B57" s="118"/>
      <c r="C57" s="84"/>
      <c r="D57" s="174"/>
      <c r="E57" s="190" t="s">
        <v>399</v>
      </c>
      <c r="F57" s="538"/>
      <c r="G57" s="539"/>
      <c r="H57" s="539"/>
      <c r="I57" s="539"/>
      <c r="J57" s="175"/>
      <c r="L57" s="76"/>
      <c r="M57" s="76"/>
      <c r="N57" s="76"/>
      <c r="O57" s="76"/>
    </row>
    <row r="58" spans="1:15" ht="14.25" customHeight="1">
      <c r="A58" s="118"/>
      <c r="B58" s="118"/>
      <c r="C58" s="84"/>
      <c r="D58" s="174"/>
      <c r="E58" s="162"/>
      <c r="F58" s="162"/>
      <c r="G58" s="162"/>
      <c r="H58" s="162"/>
      <c r="I58" s="162"/>
      <c r="J58" s="175"/>
      <c r="L58" s="76"/>
      <c r="M58" s="76"/>
      <c r="N58" s="76"/>
      <c r="O58" s="76"/>
    </row>
    <row r="59" spans="1:15" ht="14.25" customHeight="1">
      <c r="A59" s="118"/>
      <c r="B59" s="118"/>
      <c r="C59" s="84"/>
      <c r="D59" s="174"/>
      <c r="E59" s="191"/>
      <c r="F59" s="189"/>
      <c r="G59" s="189"/>
      <c r="H59" s="189"/>
      <c r="I59" s="189"/>
      <c r="J59" s="175"/>
      <c r="L59" s="76"/>
      <c r="M59" s="76"/>
      <c r="N59" s="76"/>
      <c r="O59" s="76"/>
    </row>
    <row r="60" spans="1:15" ht="14.25" customHeight="1">
      <c r="A60" s="118"/>
      <c r="B60" s="118"/>
      <c r="C60" s="84"/>
      <c r="D60" s="174"/>
      <c r="E60" s="162"/>
      <c r="F60" s="162"/>
      <c r="G60" s="189"/>
      <c r="H60" s="189"/>
      <c r="I60" s="189"/>
      <c r="J60" s="175"/>
      <c r="L60" s="76"/>
      <c r="M60" s="76"/>
      <c r="N60" s="76"/>
      <c r="O60" s="76"/>
    </row>
    <row r="61" spans="1:15" ht="14.25" customHeight="1">
      <c r="A61" s="118"/>
      <c r="B61" s="118"/>
      <c r="C61" s="84"/>
      <c r="D61" s="174"/>
      <c r="E61" s="191"/>
      <c r="F61" s="189"/>
      <c r="G61" s="189"/>
      <c r="H61" s="189"/>
      <c r="I61" s="189"/>
      <c r="J61" s="175"/>
      <c r="L61" s="76"/>
      <c r="M61" s="76"/>
      <c r="N61" s="76"/>
      <c r="O61" s="76"/>
    </row>
    <row r="62" spans="1:15" ht="14.25" customHeight="1">
      <c r="A62" s="118"/>
      <c r="B62" s="118"/>
      <c r="C62" s="84"/>
      <c r="D62" s="174"/>
      <c r="E62" s="167"/>
      <c r="F62" s="167"/>
      <c r="G62" s="167"/>
      <c r="H62" s="167"/>
      <c r="I62" s="168"/>
      <c r="J62" s="175"/>
      <c r="L62" s="76"/>
      <c r="M62" s="76"/>
      <c r="N62" s="76"/>
      <c r="O62" s="76"/>
    </row>
    <row r="63" spans="1:15" ht="33" customHeight="1">
      <c r="A63" s="118"/>
      <c r="B63" s="118"/>
      <c r="C63" s="84"/>
      <c r="D63" s="174"/>
      <c r="E63" s="534" t="s">
        <v>417</v>
      </c>
      <c r="F63" s="534"/>
      <c r="G63" s="534"/>
      <c r="H63" s="534"/>
      <c r="I63" s="534"/>
      <c r="J63" s="175"/>
      <c r="L63" s="76"/>
      <c r="M63" s="76"/>
      <c r="N63" s="76"/>
      <c r="O63" s="76"/>
    </row>
    <row r="64" spans="1:15" ht="11.25">
      <c r="A64" s="118"/>
      <c r="B64" s="118"/>
      <c r="C64" s="84"/>
      <c r="D64" s="174"/>
      <c r="E64" s="187"/>
      <c r="F64" s="187"/>
      <c r="G64" s="187"/>
      <c r="H64" s="187"/>
      <c r="I64" s="187"/>
      <c r="J64" s="175"/>
      <c r="L64" s="76"/>
      <c r="M64" s="76"/>
      <c r="N64" s="76"/>
      <c r="O64" s="76"/>
    </row>
    <row r="65" spans="1:15" ht="15" customHeight="1">
      <c r="A65" s="118"/>
      <c r="B65" s="118"/>
      <c r="C65" s="84"/>
      <c r="D65" s="174"/>
      <c r="E65" s="534" t="s">
        <v>400</v>
      </c>
      <c r="F65" s="534"/>
      <c r="G65" s="534"/>
      <c r="H65" s="534"/>
      <c r="I65" s="534"/>
      <c r="J65" s="175"/>
      <c r="L65" s="76"/>
      <c r="M65" s="76"/>
      <c r="N65" s="76"/>
      <c r="O65" s="76"/>
    </row>
    <row r="66" spans="1:15" ht="14.25" customHeight="1">
      <c r="A66" s="118"/>
      <c r="B66" s="118"/>
      <c r="C66" s="84"/>
      <c r="D66" s="174"/>
      <c r="E66" s="537"/>
      <c r="F66" s="537"/>
      <c r="G66" s="537"/>
      <c r="H66" s="537"/>
      <c r="I66" s="537"/>
      <c r="J66" s="175"/>
      <c r="L66" s="76"/>
      <c r="M66" s="76"/>
      <c r="N66" s="76"/>
      <c r="O66" s="76"/>
    </row>
    <row r="67" spans="1:15" ht="14.25" customHeight="1">
      <c r="A67" s="118"/>
      <c r="B67" s="118"/>
      <c r="C67" s="84"/>
      <c r="D67" s="174"/>
      <c r="E67" s="537"/>
      <c r="F67" s="537"/>
      <c r="G67" s="537"/>
      <c r="H67" s="537"/>
      <c r="I67" s="537"/>
      <c r="J67" s="175"/>
      <c r="L67" s="76"/>
      <c r="M67" s="76"/>
      <c r="N67" s="76"/>
      <c r="O67" s="76"/>
    </row>
    <row r="68" spans="1:15" ht="14.25" customHeight="1">
      <c r="A68" s="118"/>
      <c r="B68" s="118"/>
      <c r="C68" s="84"/>
      <c r="D68" s="174"/>
      <c r="E68" s="167"/>
      <c r="F68" s="167"/>
      <c r="G68" s="167"/>
      <c r="H68" s="167"/>
      <c r="I68" s="168"/>
      <c r="J68" s="175"/>
      <c r="L68" s="76"/>
      <c r="M68" s="76"/>
      <c r="N68" s="76"/>
      <c r="O68" s="76"/>
    </row>
    <row r="69" spans="1:15" ht="14.25" customHeight="1">
      <c r="A69" s="118"/>
      <c r="B69" s="118"/>
      <c r="C69" s="84"/>
      <c r="D69" s="174"/>
      <c r="E69" s="534" t="s">
        <v>401</v>
      </c>
      <c r="F69" s="534"/>
      <c r="G69" s="534"/>
      <c r="H69" s="534"/>
      <c r="I69" s="534"/>
      <c r="J69" s="175"/>
      <c r="L69" s="76"/>
      <c r="M69" s="76"/>
      <c r="N69" s="76"/>
      <c r="O69" s="76"/>
    </row>
    <row r="70" spans="1:15" ht="14.25" customHeight="1">
      <c r="A70" s="118"/>
      <c r="B70" s="118"/>
      <c r="C70" s="84"/>
      <c r="D70" s="174"/>
      <c r="E70" s="534" t="s">
        <v>418</v>
      </c>
      <c r="F70" s="534"/>
      <c r="G70" s="534"/>
      <c r="H70" s="534"/>
      <c r="I70" s="534"/>
      <c r="J70" s="175"/>
      <c r="L70" s="76"/>
      <c r="M70" s="76"/>
      <c r="N70" s="76"/>
      <c r="O70" s="76"/>
    </row>
    <row r="71" spans="1:15" ht="14.25" customHeight="1">
      <c r="A71" s="118"/>
      <c r="B71" s="118"/>
      <c r="C71" s="84"/>
      <c r="D71" s="174"/>
      <c r="E71" s="167"/>
      <c r="F71" s="167"/>
      <c r="G71" s="167"/>
      <c r="H71" s="167"/>
      <c r="I71" s="168"/>
      <c r="J71" s="175"/>
      <c r="L71" s="76"/>
      <c r="M71" s="76"/>
      <c r="N71" s="76"/>
      <c r="O71" s="76"/>
    </row>
    <row r="72" spans="1:15" ht="14.25" customHeight="1">
      <c r="A72" s="118"/>
      <c r="B72" s="118"/>
      <c r="C72" s="84"/>
      <c r="D72" s="174"/>
      <c r="E72" s="534" t="s">
        <v>402</v>
      </c>
      <c r="F72" s="534"/>
      <c r="G72" s="534"/>
      <c r="H72" s="534"/>
      <c r="I72" s="534"/>
      <c r="J72" s="175"/>
      <c r="L72" s="76"/>
      <c r="M72" s="76"/>
      <c r="N72" s="76"/>
      <c r="O72" s="76"/>
    </row>
    <row r="73" spans="1:15" ht="14.25" customHeight="1">
      <c r="A73" s="118"/>
      <c r="B73" s="118"/>
      <c r="C73" s="84"/>
      <c r="D73" s="174"/>
      <c r="E73" s="167"/>
      <c r="F73" s="167"/>
      <c r="G73" s="167"/>
      <c r="H73" s="167"/>
      <c r="I73" s="168"/>
      <c r="J73" s="175"/>
      <c r="L73" s="76"/>
      <c r="M73" s="76"/>
      <c r="N73" s="76"/>
      <c r="O73" s="76"/>
    </row>
    <row r="74" spans="1:15" ht="14.25" customHeight="1">
      <c r="A74" s="118"/>
      <c r="B74" s="118"/>
      <c r="C74" s="84"/>
      <c r="D74" s="174"/>
      <c r="E74" s="534" t="s">
        <v>402</v>
      </c>
      <c r="F74" s="534"/>
      <c r="G74" s="534"/>
      <c r="H74" s="534"/>
      <c r="I74" s="534"/>
      <c r="J74" s="175"/>
      <c r="L74" s="76"/>
      <c r="M74" s="76"/>
      <c r="N74" s="76"/>
      <c r="O74" s="76"/>
    </row>
    <row r="75" spans="1:15" ht="14.25" customHeight="1">
      <c r="A75" s="118"/>
      <c r="B75" s="118"/>
      <c r="C75" s="84"/>
      <c r="D75" s="174"/>
      <c r="E75" s="167"/>
      <c r="F75" s="167"/>
      <c r="G75" s="167"/>
      <c r="H75" s="167"/>
      <c r="I75" s="168"/>
      <c r="J75" s="175"/>
      <c r="L75" s="76"/>
      <c r="M75" s="76"/>
      <c r="N75" s="76"/>
      <c r="O75" s="76"/>
    </row>
    <row r="76" spans="1:15" ht="14.25" customHeight="1">
      <c r="A76" s="118"/>
      <c r="B76" s="118"/>
      <c r="C76" s="84"/>
      <c r="D76" s="174"/>
      <c r="E76" s="534" t="s">
        <v>419</v>
      </c>
      <c r="F76" s="534"/>
      <c r="G76" s="534"/>
      <c r="H76" s="534"/>
      <c r="I76" s="534"/>
      <c r="J76" s="175"/>
      <c r="L76" s="76"/>
      <c r="M76" s="76"/>
      <c r="N76" s="76"/>
      <c r="O76" s="76"/>
    </row>
    <row r="77" spans="1:15" ht="14.25" customHeight="1">
      <c r="A77" s="118"/>
      <c r="B77" s="118"/>
      <c r="C77" s="84"/>
      <c r="D77" s="174"/>
      <c r="E77" s="535" t="s">
        <v>420</v>
      </c>
      <c r="F77" s="535"/>
      <c r="G77" s="535"/>
      <c r="H77" s="535"/>
      <c r="I77" s="535"/>
      <c r="J77" s="175"/>
      <c r="L77" s="76"/>
      <c r="M77" s="76"/>
      <c r="N77" s="76"/>
      <c r="O77" s="76"/>
    </row>
    <row r="78" spans="1:15" s="16" customFormat="1" ht="14.25" customHeight="1">
      <c r="A78" s="118"/>
      <c r="B78" s="118"/>
      <c r="C78" s="84"/>
      <c r="D78" s="174"/>
      <c r="E78" s="167"/>
      <c r="F78" s="167"/>
      <c r="G78" s="167"/>
      <c r="H78" s="167"/>
      <c r="I78" s="168"/>
      <c r="J78" s="175"/>
      <c r="L78" s="193"/>
      <c r="M78" s="193"/>
      <c r="N78" s="193"/>
      <c r="O78" s="193"/>
    </row>
    <row r="79" spans="1:15" s="16" customFormat="1" ht="14.25" customHeight="1">
      <c r="A79" s="118"/>
      <c r="B79" s="118"/>
      <c r="C79" s="84"/>
      <c r="D79" s="174"/>
      <c r="E79" s="536" t="s">
        <v>403</v>
      </c>
      <c r="F79" s="536"/>
      <c r="G79" s="536"/>
      <c r="H79" s="536"/>
      <c r="I79" s="536"/>
      <c r="J79" s="175"/>
      <c r="L79" s="193"/>
      <c r="M79" s="193"/>
      <c r="N79" s="193"/>
      <c r="O79" s="193"/>
    </row>
    <row r="80" spans="1:15" s="16" customFormat="1" ht="14.25" customHeight="1">
      <c r="A80" s="118"/>
      <c r="B80" s="118"/>
      <c r="C80" s="84"/>
      <c r="D80" s="174"/>
      <c r="F80" s="167"/>
      <c r="G80" s="167"/>
      <c r="H80" s="167"/>
      <c r="I80" s="168"/>
      <c r="J80" s="175"/>
      <c r="L80" s="193"/>
      <c r="M80" s="193"/>
      <c r="N80" s="193"/>
      <c r="O80" s="193"/>
    </row>
    <row r="81" spans="1:15" s="16" customFormat="1" ht="22.5" customHeight="1">
      <c r="A81" s="118"/>
      <c r="B81" s="118"/>
      <c r="C81" s="84"/>
      <c r="D81" s="174"/>
      <c r="E81" s="530" t="s">
        <v>428</v>
      </c>
      <c r="F81" s="530"/>
      <c r="G81" s="530"/>
      <c r="H81" s="530"/>
      <c r="I81" s="530"/>
      <c r="J81" s="175"/>
      <c r="L81" s="193"/>
      <c r="M81" s="193"/>
      <c r="N81" s="193"/>
      <c r="O81" s="193"/>
    </row>
    <row r="82" spans="1:15" s="16" customFormat="1" ht="22.5" customHeight="1">
      <c r="A82" s="118"/>
      <c r="B82" s="118"/>
      <c r="C82" s="84"/>
      <c r="D82" s="174"/>
      <c r="E82" s="529" t="s">
        <v>429</v>
      </c>
      <c r="F82" s="530"/>
      <c r="G82" s="530"/>
      <c r="H82" s="530"/>
      <c r="I82" s="530"/>
      <c r="J82" s="175"/>
      <c r="L82" s="193"/>
      <c r="M82" s="193"/>
      <c r="N82" s="193"/>
      <c r="O82" s="193"/>
    </row>
    <row r="83" spans="1:15" s="16" customFormat="1" ht="22.5" customHeight="1">
      <c r="A83" s="118"/>
      <c r="B83" s="118"/>
      <c r="C83" s="84"/>
      <c r="D83" s="174"/>
      <c r="E83" s="529" t="s">
        <v>427</v>
      </c>
      <c r="F83" s="530"/>
      <c r="G83" s="530"/>
      <c r="H83" s="530"/>
      <c r="I83" s="530"/>
      <c r="J83" s="175"/>
      <c r="L83" s="193"/>
      <c r="M83" s="193"/>
      <c r="N83" s="193"/>
      <c r="O83" s="193"/>
    </row>
    <row r="84" spans="1:15" s="16" customFormat="1" ht="22.5" customHeight="1">
      <c r="A84" s="118"/>
      <c r="B84" s="118"/>
      <c r="C84" s="84"/>
      <c r="D84" s="174"/>
      <c r="E84" s="530" t="s">
        <v>424</v>
      </c>
      <c r="F84" s="530"/>
      <c r="G84" s="530"/>
      <c r="H84" s="530"/>
      <c r="I84" s="530"/>
      <c r="J84" s="175"/>
      <c r="L84" s="193"/>
      <c r="M84" s="193"/>
      <c r="N84" s="193"/>
      <c r="O84" s="193"/>
    </row>
    <row r="85" spans="1:15" s="16" customFormat="1" ht="22.5" customHeight="1">
      <c r="A85" s="118"/>
      <c r="B85" s="118"/>
      <c r="C85" s="84"/>
      <c r="D85" s="174"/>
      <c r="E85" s="530" t="s">
        <v>425</v>
      </c>
      <c r="F85" s="530"/>
      <c r="G85" s="530"/>
      <c r="H85" s="530"/>
      <c r="I85" s="530"/>
      <c r="J85" s="175"/>
      <c r="L85" s="193"/>
      <c r="M85" s="193"/>
      <c r="N85" s="193"/>
      <c r="O85" s="193"/>
    </row>
    <row r="86" spans="1:15" s="16" customFormat="1" ht="22.5" customHeight="1">
      <c r="A86" s="118"/>
      <c r="B86" s="118"/>
      <c r="C86" s="84"/>
      <c r="D86" s="174"/>
      <c r="E86" s="529" t="s">
        <v>430</v>
      </c>
      <c r="F86" s="530"/>
      <c r="G86" s="530"/>
      <c r="H86" s="530"/>
      <c r="I86" s="530"/>
      <c r="J86" s="175"/>
      <c r="L86" s="193"/>
      <c r="M86" s="193"/>
      <c r="N86" s="193"/>
      <c r="O86" s="193"/>
    </row>
    <row r="87" spans="1:15" s="16" customFormat="1" ht="22.5" customHeight="1">
      <c r="A87" s="118"/>
      <c r="B87" s="118"/>
      <c r="C87" s="84"/>
      <c r="D87" s="174"/>
      <c r="E87" s="529" t="s">
        <v>431</v>
      </c>
      <c r="F87" s="530"/>
      <c r="G87" s="530"/>
      <c r="H87" s="530"/>
      <c r="I87" s="530"/>
      <c r="J87" s="175"/>
      <c r="L87" s="193"/>
      <c r="M87" s="193"/>
      <c r="N87" s="193"/>
      <c r="O87" s="193"/>
    </row>
    <row r="88" spans="1:15" s="16" customFormat="1" ht="22.5" customHeight="1">
      <c r="A88" s="118"/>
      <c r="B88" s="118"/>
      <c r="C88" s="84"/>
      <c r="D88" s="174"/>
      <c r="E88" s="529" t="s">
        <v>432</v>
      </c>
      <c r="F88" s="530"/>
      <c r="G88" s="530"/>
      <c r="H88" s="530"/>
      <c r="I88" s="530"/>
      <c r="J88" s="175"/>
      <c r="L88" s="193"/>
      <c r="M88" s="193"/>
      <c r="N88" s="193"/>
      <c r="O88" s="193"/>
    </row>
    <row r="89" spans="1:15" s="16" customFormat="1" ht="22.5" customHeight="1">
      <c r="A89" s="118"/>
      <c r="B89" s="118"/>
      <c r="C89" s="84"/>
      <c r="D89" s="174"/>
      <c r="E89" s="529" t="s">
        <v>433</v>
      </c>
      <c r="F89" s="530"/>
      <c r="G89" s="530"/>
      <c r="H89" s="530"/>
      <c r="I89" s="530"/>
      <c r="J89" s="175"/>
      <c r="L89" s="193"/>
      <c r="M89" s="193"/>
      <c r="N89" s="193"/>
      <c r="O89" s="193"/>
    </row>
    <row r="90" spans="1:15" ht="22.5" customHeight="1">
      <c r="A90" s="118"/>
      <c r="B90" s="118"/>
      <c r="C90" s="84"/>
      <c r="D90" s="174"/>
      <c r="E90" s="529" t="s">
        <v>434</v>
      </c>
      <c r="F90" s="530"/>
      <c r="G90" s="530"/>
      <c r="H90" s="530"/>
      <c r="I90" s="530"/>
      <c r="J90" s="175"/>
      <c r="L90" s="76"/>
      <c r="M90" s="76"/>
      <c r="N90" s="76"/>
      <c r="O90" s="76"/>
    </row>
    <row r="91" spans="1:15" ht="22.5" customHeight="1">
      <c r="A91" s="118"/>
      <c r="B91" s="118"/>
      <c r="C91" s="84"/>
      <c r="D91" s="174"/>
      <c r="E91" s="529" t="s">
        <v>435</v>
      </c>
      <c r="F91" s="530"/>
      <c r="G91" s="530"/>
      <c r="H91" s="530"/>
      <c r="I91" s="530"/>
      <c r="J91" s="175"/>
      <c r="L91" s="76"/>
      <c r="M91" s="76"/>
      <c r="N91" s="76"/>
      <c r="O91" s="76"/>
    </row>
    <row r="92" spans="1:15" ht="22.5" customHeight="1">
      <c r="A92" s="118"/>
      <c r="B92" s="118"/>
      <c r="C92" s="84"/>
      <c r="D92" s="174"/>
      <c r="E92" s="196"/>
      <c r="F92" s="192"/>
      <c r="G92" s="192"/>
      <c r="H92" s="192"/>
      <c r="I92" s="192"/>
      <c r="J92" s="175"/>
      <c r="L92" s="76"/>
      <c r="M92" s="76"/>
      <c r="N92" s="76"/>
      <c r="O92" s="76"/>
    </row>
    <row r="93" spans="1:15" ht="14.25" customHeight="1">
      <c r="A93" s="118"/>
      <c r="B93" s="118"/>
      <c r="C93" s="84"/>
      <c r="D93" s="169"/>
      <c r="E93" s="531" t="s">
        <v>404</v>
      </c>
      <c r="F93" s="531"/>
      <c r="G93" s="531"/>
      <c r="H93" s="531"/>
      <c r="I93" s="531"/>
      <c r="J93" s="172"/>
      <c r="L93" s="76"/>
      <c r="M93" s="76"/>
      <c r="N93" s="76"/>
      <c r="O93" s="76"/>
    </row>
    <row r="94" spans="1:15" ht="14.25" customHeight="1">
      <c r="A94" s="118"/>
      <c r="B94" s="118"/>
      <c r="C94" s="84"/>
      <c r="D94" s="169"/>
      <c r="E94" s="533" t="s">
        <v>421</v>
      </c>
      <c r="F94" s="533"/>
      <c r="G94" s="533"/>
      <c r="H94" s="533"/>
      <c r="I94" s="533"/>
      <c r="J94" s="172"/>
      <c r="L94" s="76"/>
      <c r="M94" s="76"/>
      <c r="N94" s="76"/>
      <c r="O94" s="76"/>
    </row>
    <row r="95" spans="1:15" s="16" customFormat="1" ht="14.25" customHeight="1">
      <c r="A95" s="118"/>
      <c r="B95" s="118"/>
      <c r="C95" s="84"/>
      <c r="D95" s="174"/>
      <c r="E95" s="16" t="s">
        <v>405</v>
      </c>
      <c r="F95" s="167"/>
      <c r="G95" s="167"/>
      <c r="H95" s="167"/>
      <c r="I95" s="168"/>
      <c r="J95" s="175"/>
      <c r="L95" s="193"/>
      <c r="M95" s="193"/>
      <c r="N95" s="193"/>
      <c r="O95" s="193"/>
    </row>
    <row r="96" spans="1:15" s="16" customFormat="1" ht="14.25" customHeight="1">
      <c r="A96" s="118"/>
      <c r="B96" s="118"/>
      <c r="C96" s="84"/>
      <c r="D96" s="174"/>
      <c r="F96" s="167"/>
      <c r="G96" s="167"/>
      <c r="H96" s="167"/>
      <c r="I96" s="168"/>
      <c r="J96" s="175"/>
      <c r="L96" s="193"/>
      <c r="M96" s="193"/>
      <c r="N96" s="193"/>
      <c r="O96" s="193"/>
    </row>
    <row r="97" spans="1:15" s="16" customFormat="1" ht="14.25" customHeight="1">
      <c r="A97" s="118"/>
      <c r="B97" s="118"/>
      <c r="C97" s="84"/>
      <c r="D97" s="174"/>
      <c r="E97" s="194" t="s">
        <v>406</v>
      </c>
      <c r="F97" s="167"/>
      <c r="G97" s="167"/>
      <c r="H97" s="167"/>
      <c r="I97" s="168"/>
      <c r="J97" s="175"/>
      <c r="L97" s="193"/>
      <c r="M97" s="193"/>
      <c r="N97" s="193"/>
      <c r="O97" s="193"/>
    </row>
    <row r="98" spans="1:15" s="16" customFormat="1" ht="14.25" customHeight="1">
      <c r="A98" s="118"/>
      <c r="B98" s="118"/>
      <c r="C98" s="84"/>
      <c r="D98" s="174"/>
      <c r="F98" s="167"/>
      <c r="G98" s="167"/>
      <c r="H98" s="167"/>
      <c r="I98" s="168"/>
      <c r="J98" s="175"/>
      <c r="L98" s="193"/>
      <c r="M98" s="193"/>
      <c r="N98" s="193"/>
      <c r="O98" s="193"/>
    </row>
    <row r="99" spans="1:15" s="16" customFormat="1" ht="14.25" customHeight="1">
      <c r="A99" s="118"/>
      <c r="B99" s="118"/>
      <c r="C99" s="84"/>
      <c r="D99" s="174"/>
      <c r="E99" s="531" t="s">
        <v>407</v>
      </c>
      <c r="F99" s="531"/>
      <c r="G99" s="531"/>
      <c r="H99" s="531"/>
      <c r="I99" s="531"/>
      <c r="J99" s="175"/>
      <c r="L99" s="193"/>
      <c r="M99" s="193"/>
      <c r="N99" s="193"/>
      <c r="O99" s="193"/>
    </row>
    <row r="100" spans="1:15" ht="14.25" customHeight="1">
      <c r="A100" s="118"/>
      <c r="B100" s="118"/>
      <c r="C100" s="84"/>
      <c r="D100" s="169"/>
      <c r="E100" s="532" t="s">
        <v>422</v>
      </c>
      <c r="F100" s="532"/>
      <c r="G100" s="532"/>
      <c r="H100" s="532"/>
      <c r="I100" s="532"/>
      <c r="J100" s="172"/>
      <c r="L100" s="76"/>
      <c r="M100" s="76"/>
      <c r="N100" s="76"/>
      <c r="O100" s="76"/>
    </row>
    <row r="101" spans="1:15" s="16" customFormat="1" ht="14.25" customHeight="1">
      <c r="A101" s="118"/>
      <c r="B101" s="118"/>
      <c r="C101" s="84"/>
      <c r="D101" s="174"/>
      <c r="F101" s="167"/>
      <c r="G101" s="167"/>
      <c r="H101" s="167"/>
      <c r="I101" s="168"/>
      <c r="J101" s="175"/>
      <c r="L101" s="193"/>
      <c r="M101" s="193"/>
      <c r="N101" s="193"/>
      <c r="O101" s="193"/>
    </row>
    <row r="102" spans="1:15" s="16" customFormat="1" ht="14.25" customHeight="1">
      <c r="A102" s="118"/>
      <c r="B102" s="118"/>
      <c r="C102" s="84"/>
      <c r="D102" s="174"/>
      <c r="F102" s="167"/>
      <c r="G102" s="167"/>
      <c r="H102" s="167"/>
      <c r="I102" s="168"/>
      <c r="J102" s="175"/>
      <c r="L102" s="193"/>
      <c r="M102" s="193"/>
      <c r="N102" s="193"/>
      <c r="O102" s="193"/>
    </row>
    <row r="103" spans="1:15" s="16" customFormat="1" ht="14.25" customHeight="1">
      <c r="A103" s="118"/>
      <c r="B103" s="118"/>
      <c r="C103" s="84"/>
      <c r="D103" s="174"/>
      <c r="F103" s="167"/>
      <c r="G103" s="167"/>
      <c r="H103" s="167"/>
      <c r="I103" s="168"/>
      <c r="J103" s="175"/>
      <c r="L103" s="193"/>
      <c r="M103" s="193"/>
      <c r="N103" s="193"/>
      <c r="O103" s="193"/>
    </row>
    <row r="104" spans="1:15" s="16" customFormat="1" ht="14.25" customHeight="1">
      <c r="A104" s="118"/>
      <c r="B104" s="118"/>
      <c r="C104" s="84"/>
      <c r="D104" s="174"/>
      <c r="F104" s="167"/>
      <c r="G104" s="167"/>
      <c r="H104" s="167"/>
      <c r="I104" s="168"/>
      <c r="J104" s="175"/>
      <c r="L104" s="193"/>
      <c r="M104" s="193"/>
      <c r="N104" s="193"/>
      <c r="O104" s="193"/>
    </row>
    <row r="105" spans="1:15" s="16" customFormat="1" ht="14.25" customHeight="1">
      <c r="A105" s="118"/>
      <c r="B105" s="118"/>
      <c r="C105" s="84"/>
      <c r="D105" s="174"/>
      <c r="E105" s="16" t="s">
        <v>408</v>
      </c>
      <c r="F105" s="167"/>
      <c r="G105" s="167"/>
      <c r="H105" s="167"/>
      <c r="I105" s="168"/>
      <c r="J105" s="175"/>
      <c r="L105" s="193"/>
      <c r="M105" s="193"/>
      <c r="N105" s="193"/>
      <c r="O105" s="193"/>
    </row>
    <row r="106" spans="1:15" s="16" customFormat="1" ht="14.25" customHeight="1">
      <c r="A106" s="118"/>
      <c r="B106" s="118"/>
      <c r="C106" s="84"/>
      <c r="D106" s="174"/>
      <c r="F106" s="167"/>
      <c r="G106" s="167"/>
      <c r="H106" s="167"/>
      <c r="I106" s="168"/>
      <c r="J106" s="175"/>
      <c r="L106" s="193"/>
      <c r="M106" s="193"/>
      <c r="N106" s="193"/>
      <c r="O106" s="193"/>
    </row>
    <row r="107" spans="1:15" s="16" customFormat="1" ht="14.25" customHeight="1">
      <c r="A107" s="118"/>
      <c r="B107" s="118"/>
      <c r="C107" s="84"/>
      <c r="D107" s="174"/>
      <c r="E107" s="16" t="s">
        <v>409</v>
      </c>
      <c r="F107" s="167"/>
      <c r="G107" s="167"/>
      <c r="H107" s="167"/>
      <c r="I107" s="168"/>
      <c r="J107" s="175"/>
      <c r="L107" s="193"/>
      <c r="M107" s="193"/>
      <c r="N107" s="193"/>
      <c r="O107" s="193"/>
    </row>
    <row r="108" spans="1:15" ht="14.25" customHeight="1">
      <c r="A108" s="118"/>
      <c r="B108" s="118"/>
      <c r="C108" s="84"/>
      <c r="D108" s="174"/>
      <c r="E108" s="170"/>
      <c r="F108" s="170"/>
      <c r="G108" s="170"/>
      <c r="H108" s="170"/>
      <c r="I108" s="171"/>
      <c r="J108" s="175"/>
      <c r="L108" s="76"/>
      <c r="M108" s="76"/>
      <c r="N108" s="76"/>
      <c r="O108" s="76"/>
    </row>
    <row r="109" spans="1:10" ht="14.25" customHeight="1">
      <c r="A109" s="75"/>
      <c r="B109" s="118"/>
      <c r="C109" s="31"/>
      <c r="D109" s="72"/>
      <c r="E109" s="73"/>
      <c r="F109" s="73"/>
      <c r="G109" s="73"/>
      <c r="H109" s="73"/>
      <c r="I109" s="73"/>
      <c r="J109" s="74"/>
    </row>
  </sheetData>
  <sheetProtection/>
  <mergeCells count="66">
    <mergeCell ref="E7:I7"/>
    <mergeCell ref="E8:I8"/>
    <mergeCell ref="E9:I9"/>
    <mergeCell ref="E27:I27"/>
    <mergeCell ref="E29:I29"/>
    <mergeCell ref="E30:I30"/>
    <mergeCell ref="H14:I14"/>
    <mergeCell ref="H15:I15"/>
    <mergeCell ref="E18:I18"/>
    <mergeCell ref="E21:I21"/>
    <mergeCell ref="E26:I26"/>
    <mergeCell ref="E25:I25"/>
    <mergeCell ref="E24:I24"/>
    <mergeCell ref="E23:I23"/>
    <mergeCell ref="E22:I22"/>
    <mergeCell ref="E31:I31"/>
    <mergeCell ref="E32:I32"/>
    <mergeCell ref="E33:I33"/>
    <mergeCell ref="E35:I35"/>
    <mergeCell ref="E36:I36"/>
    <mergeCell ref="E37:I37"/>
    <mergeCell ref="E38:I38"/>
    <mergeCell ref="E39:I39"/>
    <mergeCell ref="E41:I41"/>
    <mergeCell ref="E42:I42"/>
    <mergeCell ref="E43:I43"/>
    <mergeCell ref="E45:I45"/>
    <mergeCell ref="E46:I46"/>
    <mergeCell ref="E48:I48"/>
    <mergeCell ref="E49:I49"/>
    <mergeCell ref="E50:I50"/>
    <mergeCell ref="E52:E55"/>
    <mergeCell ref="F52:I52"/>
    <mergeCell ref="F53:F55"/>
    <mergeCell ref="G53:G55"/>
    <mergeCell ref="H53:H55"/>
    <mergeCell ref="F56:F57"/>
    <mergeCell ref="G56:G57"/>
    <mergeCell ref="H56:H57"/>
    <mergeCell ref="I56:I57"/>
    <mergeCell ref="E63:I63"/>
    <mergeCell ref="E66:I66"/>
    <mergeCell ref="E67:I67"/>
    <mergeCell ref="E65:I65"/>
    <mergeCell ref="E69:I69"/>
    <mergeCell ref="E70:I70"/>
    <mergeCell ref="E72:I72"/>
    <mergeCell ref="E74:I74"/>
    <mergeCell ref="E90:I90"/>
    <mergeCell ref="E76:I76"/>
    <mergeCell ref="E77:I77"/>
    <mergeCell ref="E79:I79"/>
    <mergeCell ref="E81:I81"/>
    <mergeCell ref="E82:I82"/>
    <mergeCell ref="E84:I84"/>
    <mergeCell ref="E83:I83"/>
    <mergeCell ref="E91:I91"/>
    <mergeCell ref="E93:I93"/>
    <mergeCell ref="E100:I100"/>
    <mergeCell ref="E99:I99"/>
    <mergeCell ref="E94:I94"/>
    <mergeCell ref="E85:I85"/>
    <mergeCell ref="E86:I86"/>
    <mergeCell ref="E88:I88"/>
    <mergeCell ref="E87:I87"/>
    <mergeCell ref="E89:I89"/>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2">
      <selection activeCell="B16" sqref="B16"/>
    </sheetView>
  </sheetViews>
  <sheetFormatPr defaultColWidth="21.57421875" defaultRowHeight="11.25"/>
  <cols>
    <col min="1" max="1" width="71.00390625" style="8" customWidth="1"/>
    <col min="2" max="2" width="11.140625" style="5" bestFit="1" customWidth="1"/>
    <col min="3" max="3" width="10.140625" style="6" bestFit="1" customWidth="1"/>
    <col min="4" max="4" width="62.00390625" style="5" customWidth="1"/>
    <col min="5" max="245" width="9.140625" style="5" customWidth="1"/>
    <col min="246" max="246" width="44.8515625" style="5" customWidth="1"/>
    <col min="247" max="247" width="28.28125" style="5" customWidth="1"/>
    <col min="248" max="248" width="6.28125" style="5" customWidth="1"/>
    <col min="249" max="249" width="5.57421875" style="5" customWidth="1"/>
    <col min="250" max="250" width="33.140625" style="5" customWidth="1"/>
    <col min="251" max="16384" width="21.57421875" style="5" customWidth="1"/>
  </cols>
  <sheetData>
    <row r="1" spans="1:5" ht="11.25">
      <c r="A1" s="7" t="s">
        <v>7</v>
      </c>
      <c r="B1" s="7" t="s">
        <v>4</v>
      </c>
      <c r="C1" s="7" t="s">
        <v>5</v>
      </c>
      <c r="D1" s="11" t="s">
        <v>8</v>
      </c>
      <c r="E1" s="5" t="s">
        <v>9</v>
      </c>
    </row>
    <row r="2" spans="1:5" ht="33.75">
      <c r="A2" s="7" t="s">
        <v>87</v>
      </c>
      <c r="B2" s="7" t="s">
        <v>88</v>
      </c>
      <c r="C2" s="7" t="s">
        <v>22</v>
      </c>
      <c r="D2" s="11" t="s">
        <v>500</v>
      </c>
      <c r="E2" s="5">
        <v>26422494</v>
      </c>
    </row>
    <row r="3" spans="1:5" ht="33.75">
      <c r="A3" s="7" t="s">
        <v>57</v>
      </c>
      <c r="B3" s="7" t="s">
        <v>58</v>
      </c>
      <c r="C3" s="7" t="s">
        <v>22</v>
      </c>
      <c r="D3" s="11" t="s">
        <v>501</v>
      </c>
      <c r="E3" s="5">
        <v>26361126</v>
      </c>
    </row>
    <row r="4" spans="1:5" ht="33.75">
      <c r="A4" s="7" t="s">
        <v>59</v>
      </c>
      <c r="B4" s="7" t="s">
        <v>60</v>
      </c>
      <c r="C4" s="7" t="s">
        <v>40</v>
      </c>
      <c r="D4" s="11" t="s">
        <v>502</v>
      </c>
      <c r="E4" s="5">
        <v>26641633</v>
      </c>
    </row>
    <row r="5" spans="1:5" ht="22.5">
      <c r="A5" s="7" t="s">
        <v>483</v>
      </c>
      <c r="B5" s="7" t="s">
        <v>503</v>
      </c>
      <c r="C5" s="7" t="s">
        <v>26</v>
      </c>
      <c r="D5" s="11" t="s">
        <v>92</v>
      </c>
      <c r="E5" s="5">
        <v>28427903</v>
      </c>
    </row>
    <row r="6" spans="1:5" ht="22.5">
      <c r="A6" s="7" t="s">
        <v>338</v>
      </c>
      <c r="B6" s="7" t="s">
        <v>504</v>
      </c>
      <c r="C6" s="7" t="s">
        <v>26</v>
      </c>
      <c r="D6" s="11" t="s">
        <v>505</v>
      </c>
      <c r="E6" s="5">
        <v>28274316</v>
      </c>
    </row>
    <row r="7" spans="1:5" ht="33.75">
      <c r="A7" s="7" t="s">
        <v>105</v>
      </c>
      <c r="B7" s="7" t="s">
        <v>106</v>
      </c>
      <c r="C7" s="7" t="s">
        <v>107</v>
      </c>
      <c r="D7" s="11" t="s">
        <v>506</v>
      </c>
      <c r="E7" s="5">
        <v>26361120</v>
      </c>
    </row>
    <row r="8" spans="1:5" ht="22.5">
      <c r="A8" s="7" t="s">
        <v>507</v>
      </c>
      <c r="B8" s="7" t="s">
        <v>508</v>
      </c>
      <c r="C8" s="7" t="s">
        <v>39</v>
      </c>
      <c r="D8" s="11" t="s">
        <v>509</v>
      </c>
      <c r="E8" s="5">
        <v>28491236</v>
      </c>
    </row>
    <row r="9" spans="1:5" ht="22.5">
      <c r="A9" s="7" t="s">
        <v>487</v>
      </c>
      <c r="B9" s="7" t="s">
        <v>510</v>
      </c>
      <c r="C9" s="7" t="s">
        <v>511</v>
      </c>
      <c r="D9" s="11" t="s">
        <v>92</v>
      </c>
      <c r="E9" s="5">
        <v>28450115</v>
      </c>
    </row>
    <row r="10" spans="1:5" ht="22.5">
      <c r="A10" s="7" t="s">
        <v>61</v>
      </c>
      <c r="B10" s="7" t="s">
        <v>93</v>
      </c>
      <c r="C10" s="7" t="s">
        <v>31</v>
      </c>
      <c r="D10" s="11" t="s">
        <v>91</v>
      </c>
      <c r="E10" s="5">
        <v>26361096</v>
      </c>
    </row>
    <row r="11" spans="1:5" ht="22.5">
      <c r="A11" s="7" t="s">
        <v>219</v>
      </c>
      <c r="B11" s="7" t="s">
        <v>512</v>
      </c>
      <c r="C11" s="7" t="s">
        <v>26</v>
      </c>
      <c r="D11" s="11" t="s">
        <v>482</v>
      </c>
      <c r="E11" s="5">
        <v>28042409</v>
      </c>
    </row>
    <row r="12" spans="1:5" ht="45">
      <c r="A12" s="7" t="s">
        <v>62</v>
      </c>
      <c r="B12" s="7" t="s">
        <v>94</v>
      </c>
      <c r="C12" s="7" t="s">
        <v>40</v>
      </c>
      <c r="D12" s="11" t="s">
        <v>513</v>
      </c>
      <c r="E12" s="5">
        <v>26361104</v>
      </c>
    </row>
    <row r="13" spans="1:5" ht="22.5">
      <c r="A13" s="7" t="s">
        <v>220</v>
      </c>
      <c r="B13" s="7" t="s">
        <v>514</v>
      </c>
      <c r="C13" s="7" t="s">
        <v>31</v>
      </c>
      <c r="D13" s="11" t="s">
        <v>91</v>
      </c>
      <c r="E13" s="5">
        <v>28042511</v>
      </c>
    </row>
    <row r="14" spans="1:5" ht="22.5">
      <c r="A14" s="7" t="s">
        <v>127</v>
      </c>
      <c r="B14" s="7" t="s">
        <v>515</v>
      </c>
      <c r="C14" s="7" t="s">
        <v>53</v>
      </c>
      <c r="D14" s="11" t="s">
        <v>92</v>
      </c>
      <c r="E14" s="5">
        <v>27823351</v>
      </c>
    </row>
    <row r="15" spans="1:5" ht="22.5">
      <c r="A15" s="7" t="s">
        <v>516</v>
      </c>
      <c r="B15" s="7" t="s">
        <v>517</v>
      </c>
      <c r="C15" s="7" t="s">
        <v>26</v>
      </c>
      <c r="D15" s="11" t="s">
        <v>92</v>
      </c>
      <c r="E15" s="5">
        <v>28794896</v>
      </c>
    </row>
    <row r="16" spans="1:5" ht="22.5">
      <c r="A16" s="7" t="s">
        <v>128</v>
      </c>
      <c r="B16" s="7" t="s">
        <v>518</v>
      </c>
      <c r="C16" s="7" t="s">
        <v>26</v>
      </c>
      <c r="D16" s="11" t="s">
        <v>92</v>
      </c>
      <c r="E16" s="5">
        <v>27812407</v>
      </c>
    </row>
    <row r="17" spans="1:5" ht="22.5">
      <c r="A17" s="7" t="s">
        <v>519</v>
      </c>
      <c r="B17" s="7" t="s">
        <v>520</v>
      </c>
      <c r="C17" s="7" t="s">
        <v>96</v>
      </c>
      <c r="D17" s="11" t="s">
        <v>91</v>
      </c>
      <c r="E17" s="5">
        <v>28493183</v>
      </c>
    </row>
    <row r="18" spans="1:5" ht="22.5">
      <c r="A18" s="7" t="s">
        <v>63</v>
      </c>
      <c r="B18" s="7" t="s">
        <v>95</v>
      </c>
      <c r="C18" s="7" t="s">
        <v>96</v>
      </c>
      <c r="D18" s="11" t="s">
        <v>505</v>
      </c>
      <c r="E18" s="5">
        <v>26422368</v>
      </c>
    </row>
    <row r="19" spans="1:5" ht="22.5">
      <c r="A19" s="7" t="s">
        <v>247</v>
      </c>
      <c r="B19" s="7" t="s">
        <v>521</v>
      </c>
      <c r="C19" s="7" t="s">
        <v>522</v>
      </c>
      <c r="D19" s="11" t="s">
        <v>523</v>
      </c>
      <c r="E19" s="5">
        <v>28155081</v>
      </c>
    </row>
    <row r="20" spans="1:5" ht="22.5">
      <c r="A20" s="7" t="s">
        <v>221</v>
      </c>
      <c r="B20" s="7" t="s">
        <v>524</v>
      </c>
      <c r="C20" s="7" t="s">
        <v>40</v>
      </c>
      <c r="D20" s="11" t="s">
        <v>92</v>
      </c>
      <c r="E20" s="5">
        <v>28042468</v>
      </c>
    </row>
    <row r="21" spans="1:5" ht="22.5">
      <c r="A21" s="7" t="s">
        <v>64</v>
      </c>
      <c r="B21" s="7" t="s">
        <v>97</v>
      </c>
      <c r="C21" s="7" t="s">
        <v>98</v>
      </c>
      <c r="D21" s="11" t="s">
        <v>91</v>
      </c>
      <c r="E21" s="5">
        <v>26597721</v>
      </c>
    </row>
    <row r="22" spans="1:5" ht="22.5">
      <c r="A22" s="7" t="s">
        <v>237</v>
      </c>
      <c r="B22" s="7" t="s">
        <v>525</v>
      </c>
      <c r="C22" s="7" t="s">
        <v>526</v>
      </c>
      <c r="D22" s="11" t="s">
        <v>482</v>
      </c>
      <c r="E22" s="5">
        <v>28072594</v>
      </c>
    </row>
    <row r="23" spans="1:5" ht="22.5">
      <c r="A23" s="7" t="s">
        <v>222</v>
      </c>
      <c r="B23" s="7" t="s">
        <v>527</v>
      </c>
      <c r="C23" s="7" t="s">
        <v>37</v>
      </c>
      <c r="D23" s="11" t="s">
        <v>91</v>
      </c>
      <c r="E23" s="5">
        <v>28042569</v>
      </c>
    </row>
    <row r="24" spans="1:5" ht="22.5">
      <c r="A24" s="7" t="s">
        <v>65</v>
      </c>
      <c r="B24" s="7" t="s">
        <v>99</v>
      </c>
      <c r="C24" s="7" t="s">
        <v>44</v>
      </c>
      <c r="D24" s="11" t="s">
        <v>91</v>
      </c>
      <c r="E24" s="5">
        <v>26533889</v>
      </c>
    </row>
    <row r="25" spans="1:5" ht="22.5">
      <c r="A25" s="7" t="s">
        <v>215</v>
      </c>
      <c r="B25" s="7" t="s">
        <v>528</v>
      </c>
      <c r="C25" s="7" t="s">
        <v>104</v>
      </c>
      <c r="D25" s="11" t="s">
        <v>91</v>
      </c>
      <c r="E25" s="5">
        <v>27997575</v>
      </c>
    </row>
    <row r="26" spans="1:5" ht="22.5">
      <c r="A26" s="7" t="s">
        <v>236</v>
      </c>
      <c r="B26" s="7" t="s">
        <v>529</v>
      </c>
      <c r="C26" s="7" t="s">
        <v>39</v>
      </c>
      <c r="D26" s="11" t="s">
        <v>92</v>
      </c>
      <c r="E26" s="5">
        <v>28135540</v>
      </c>
    </row>
    <row r="27" spans="1:5" ht="22.5">
      <c r="A27" s="7" t="s">
        <v>108</v>
      </c>
      <c r="B27" s="7" t="s">
        <v>109</v>
      </c>
      <c r="C27" s="7" t="s">
        <v>48</v>
      </c>
      <c r="D27" s="11" t="s">
        <v>469</v>
      </c>
      <c r="E27" s="5">
        <v>26361116</v>
      </c>
    </row>
    <row r="28" spans="1:5" ht="22.5">
      <c r="A28" s="7" t="s">
        <v>223</v>
      </c>
      <c r="B28" s="7" t="s">
        <v>530</v>
      </c>
      <c r="C28" s="7" t="s">
        <v>37</v>
      </c>
      <c r="D28" s="11" t="s">
        <v>92</v>
      </c>
      <c r="E28" s="5">
        <v>28042547</v>
      </c>
    </row>
    <row r="29" spans="1:5" ht="22.5">
      <c r="A29" s="7" t="s">
        <v>111</v>
      </c>
      <c r="B29" s="7" t="s">
        <v>112</v>
      </c>
      <c r="C29" s="7" t="s">
        <v>56</v>
      </c>
      <c r="D29" s="11" t="s">
        <v>469</v>
      </c>
      <c r="E29" s="5">
        <v>26361098</v>
      </c>
    </row>
    <row r="30" spans="1:5" ht="11.25">
      <c r="A30" s="7" t="s">
        <v>203</v>
      </c>
      <c r="B30" s="7" t="s">
        <v>204</v>
      </c>
      <c r="C30" s="7" t="s">
        <v>28</v>
      </c>
      <c r="D30" s="11" t="s">
        <v>118</v>
      </c>
      <c r="E30" s="5">
        <v>26555694</v>
      </c>
    </row>
    <row r="31" spans="1:5" ht="45">
      <c r="A31" s="7" t="s">
        <v>66</v>
      </c>
      <c r="B31" s="7" t="s">
        <v>100</v>
      </c>
      <c r="C31" s="7" t="s">
        <v>96</v>
      </c>
      <c r="D31" s="11" t="s">
        <v>531</v>
      </c>
      <c r="E31" s="5">
        <v>27114822</v>
      </c>
    </row>
    <row r="32" spans="1:5" ht="22.5">
      <c r="A32" s="7" t="s">
        <v>492</v>
      </c>
      <c r="B32" s="7" t="s">
        <v>532</v>
      </c>
      <c r="C32" s="7" t="s">
        <v>37</v>
      </c>
      <c r="D32" s="11" t="s">
        <v>92</v>
      </c>
      <c r="E32" s="5">
        <v>28458587</v>
      </c>
    </row>
    <row r="33" spans="1:4" ht="22.5">
      <c r="A33" s="7" t="s">
        <v>356</v>
      </c>
      <c r="B33" s="7" t="s">
        <v>533</v>
      </c>
      <c r="C33" s="7" t="s">
        <v>48</v>
      </c>
      <c r="D33" s="11" t="s">
        <v>534</v>
      </c>
    </row>
    <row r="34" spans="1:5" ht="22.5">
      <c r="A34" s="7" t="s">
        <v>484</v>
      </c>
      <c r="B34" s="7" t="s">
        <v>535</v>
      </c>
      <c r="C34" s="7" t="s">
        <v>536</v>
      </c>
      <c r="D34" s="11" t="s">
        <v>92</v>
      </c>
      <c r="E34" s="5">
        <v>28284366</v>
      </c>
    </row>
    <row r="35" spans="1:5" ht="22.5">
      <c r="A35" s="7" t="s">
        <v>242</v>
      </c>
      <c r="B35" s="7" t="s">
        <v>537</v>
      </c>
      <c r="C35" s="7" t="s">
        <v>96</v>
      </c>
      <c r="D35" s="11" t="s">
        <v>92</v>
      </c>
      <c r="E35" s="5">
        <v>28152625</v>
      </c>
    </row>
    <row r="36" spans="1:5" ht="22.5">
      <c r="A36" s="7" t="s">
        <v>488</v>
      </c>
      <c r="B36" s="7" t="s">
        <v>538</v>
      </c>
      <c r="C36" s="7" t="s">
        <v>22</v>
      </c>
      <c r="D36" s="11" t="s">
        <v>92</v>
      </c>
      <c r="E36" s="5">
        <v>28453706</v>
      </c>
    </row>
    <row r="37" spans="1:5" ht="22.5">
      <c r="A37" s="7" t="s">
        <v>489</v>
      </c>
      <c r="B37" s="7" t="s">
        <v>539</v>
      </c>
      <c r="C37" s="7" t="s">
        <v>540</v>
      </c>
      <c r="D37" s="11" t="s">
        <v>92</v>
      </c>
      <c r="E37" s="5">
        <v>28453728</v>
      </c>
    </row>
    <row r="38" spans="1:5" ht="22.5">
      <c r="A38" s="7" t="s">
        <v>67</v>
      </c>
      <c r="B38" s="7" t="s">
        <v>101</v>
      </c>
      <c r="C38" s="7" t="s">
        <v>53</v>
      </c>
      <c r="D38" s="11" t="s">
        <v>92</v>
      </c>
      <c r="E38" s="5">
        <v>26422350</v>
      </c>
    </row>
    <row r="39" spans="1:5" ht="45">
      <c r="A39" s="7" t="s">
        <v>68</v>
      </c>
      <c r="B39" s="7" t="s">
        <v>89</v>
      </c>
      <c r="C39" s="7" t="s">
        <v>22</v>
      </c>
      <c r="D39" s="11" t="s">
        <v>541</v>
      </c>
      <c r="E39" s="5">
        <v>26420583</v>
      </c>
    </row>
    <row r="40" spans="1:5" ht="22.5">
      <c r="A40" s="7" t="s">
        <v>69</v>
      </c>
      <c r="B40" s="7" t="s">
        <v>102</v>
      </c>
      <c r="C40" s="7" t="s">
        <v>31</v>
      </c>
      <c r="D40" s="11" t="s">
        <v>479</v>
      </c>
      <c r="E40" s="5">
        <v>26422149</v>
      </c>
    </row>
    <row r="41" spans="1:5" ht="22.5">
      <c r="A41" s="7" t="s">
        <v>474</v>
      </c>
      <c r="B41" s="7" t="s">
        <v>542</v>
      </c>
      <c r="C41" s="7" t="s">
        <v>53</v>
      </c>
      <c r="D41" s="11" t="s">
        <v>91</v>
      </c>
      <c r="E41" s="5">
        <v>27946694</v>
      </c>
    </row>
    <row r="42" spans="1:5" ht="22.5">
      <c r="A42" s="7" t="s">
        <v>248</v>
      </c>
      <c r="B42" s="7" t="s">
        <v>543</v>
      </c>
      <c r="C42" s="7" t="s">
        <v>22</v>
      </c>
      <c r="D42" s="11" t="s">
        <v>468</v>
      </c>
      <c r="E42" s="5">
        <v>28155116</v>
      </c>
    </row>
    <row r="43" spans="1:5" ht="22.5">
      <c r="A43" s="7" t="s">
        <v>336</v>
      </c>
      <c r="B43" s="7" t="s">
        <v>544</v>
      </c>
      <c r="C43" s="7" t="s">
        <v>37</v>
      </c>
      <c r="D43" s="11" t="s">
        <v>92</v>
      </c>
      <c r="E43" s="5">
        <v>28266590</v>
      </c>
    </row>
    <row r="44" spans="1:5" ht="33.75">
      <c r="A44" s="7" t="s">
        <v>70</v>
      </c>
      <c r="B44" s="7" t="s">
        <v>90</v>
      </c>
      <c r="C44" s="7" t="s">
        <v>22</v>
      </c>
      <c r="D44" s="11" t="s">
        <v>545</v>
      </c>
      <c r="E44" s="5">
        <v>26847594</v>
      </c>
    </row>
    <row r="45" spans="1:5" ht="22.5">
      <c r="A45" s="7" t="s">
        <v>229</v>
      </c>
      <c r="B45" s="7" t="s">
        <v>546</v>
      </c>
      <c r="C45" s="7" t="s">
        <v>37</v>
      </c>
      <c r="D45" s="11" t="s">
        <v>92</v>
      </c>
      <c r="E45" s="5">
        <v>28091987</v>
      </c>
    </row>
    <row r="46" spans="1:5" ht="22.5">
      <c r="A46" s="7" t="s">
        <v>71</v>
      </c>
      <c r="B46" s="7" t="s">
        <v>103</v>
      </c>
      <c r="C46" s="7" t="s">
        <v>104</v>
      </c>
      <c r="D46" s="11" t="s">
        <v>92</v>
      </c>
      <c r="E46" s="5">
        <v>26361118</v>
      </c>
    </row>
    <row r="47" spans="1:5" ht="22.5">
      <c r="A47" s="7" t="s">
        <v>476</v>
      </c>
      <c r="B47" s="7" t="s">
        <v>547</v>
      </c>
      <c r="C47" s="7" t="s">
        <v>98</v>
      </c>
      <c r="D47" s="11" t="s">
        <v>92</v>
      </c>
      <c r="E47" s="5">
        <v>26647768</v>
      </c>
    </row>
    <row r="48" spans="1:5" ht="22.5">
      <c r="A48" s="8" t="s">
        <v>216</v>
      </c>
      <c r="B48" s="5">
        <v>7813425073</v>
      </c>
      <c r="C48" s="6">
        <v>781301001</v>
      </c>
      <c r="D48" s="5" t="s">
        <v>92</v>
      </c>
      <c r="E48" s="5">
        <v>27997553</v>
      </c>
    </row>
    <row r="49" spans="1:5" ht="22.5">
      <c r="A49" s="8" t="s">
        <v>72</v>
      </c>
      <c r="B49" s="5">
        <v>7802005951</v>
      </c>
      <c r="C49" s="6">
        <v>780201001</v>
      </c>
      <c r="D49" s="5" t="s">
        <v>91</v>
      </c>
      <c r="E49" s="5">
        <v>26422100</v>
      </c>
    </row>
    <row r="50" spans="1:5" ht="22.5">
      <c r="A50" s="8" t="s">
        <v>548</v>
      </c>
      <c r="B50" s="5">
        <v>7806008569</v>
      </c>
      <c r="C50" s="6">
        <v>783450001</v>
      </c>
      <c r="D50" s="5" t="s">
        <v>92</v>
      </c>
      <c r="E50" s="5">
        <v>28544720</v>
      </c>
    </row>
    <row r="51" spans="1:5" ht="22.5">
      <c r="A51" s="8" t="s">
        <v>73</v>
      </c>
      <c r="B51" s="5">
        <v>7813346618</v>
      </c>
      <c r="C51" s="6">
        <v>781301001</v>
      </c>
      <c r="D51" s="5" t="s">
        <v>92</v>
      </c>
      <c r="E51" s="5">
        <v>26641637</v>
      </c>
    </row>
    <row r="52" spans="1:5" ht="22.5">
      <c r="A52" s="8" t="s">
        <v>74</v>
      </c>
      <c r="B52" s="5">
        <v>7801566094</v>
      </c>
      <c r="C52" s="6">
        <v>780101001</v>
      </c>
      <c r="D52" s="5" t="s">
        <v>91</v>
      </c>
      <c r="E52" s="5">
        <v>27621401</v>
      </c>
    </row>
    <row r="53" spans="1:5" ht="22.5">
      <c r="A53" s="8" t="s">
        <v>209</v>
      </c>
      <c r="B53" s="5">
        <v>7806005590</v>
      </c>
      <c r="C53" s="6">
        <v>780601001</v>
      </c>
      <c r="D53" s="5" t="s">
        <v>92</v>
      </c>
      <c r="E53" s="5">
        <v>27956327</v>
      </c>
    </row>
    <row r="54" spans="1:5" ht="22.5">
      <c r="A54" s="8" t="s">
        <v>75</v>
      </c>
      <c r="B54" s="5">
        <v>7813047424</v>
      </c>
      <c r="C54" s="6">
        <v>781301001</v>
      </c>
      <c r="D54" s="5" t="s">
        <v>549</v>
      </c>
      <c r="E54" s="5">
        <v>26641618</v>
      </c>
    </row>
    <row r="55" spans="1:5" ht="22.5">
      <c r="A55" s="8" t="s">
        <v>217</v>
      </c>
      <c r="B55" s="5">
        <v>7816067965</v>
      </c>
      <c r="C55" s="6">
        <v>780101001</v>
      </c>
      <c r="D55" s="5" t="s">
        <v>91</v>
      </c>
      <c r="E55" s="5">
        <v>27997479</v>
      </c>
    </row>
    <row r="56" spans="1:5" ht="22.5">
      <c r="A56" s="8" t="s">
        <v>550</v>
      </c>
      <c r="B56" s="5">
        <v>7704784450</v>
      </c>
      <c r="C56" s="6">
        <v>781443001</v>
      </c>
      <c r="D56" s="5" t="s">
        <v>471</v>
      </c>
      <c r="E56" s="5">
        <v>26361128</v>
      </c>
    </row>
    <row r="57" spans="1:5" ht="22.5">
      <c r="A57" s="8" t="s">
        <v>551</v>
      </c>
      <c r="B57" s="5">
        <v>7813200545</v>
      </c>
      <c r="C57" s="6">
        <v>781301001</v>
      </c>
      <c r="D57" s="5" t="s">
        <v>92</v>
      </c>
      <c r="E57" s="5">
        <v>28812728</v>
      </c>
    </row>
    <row r="58" spans="1:5" ht="22.5">
      <c r="A58" s="8" t="s">
        <v>129</v>
      </c>
      <c r="B58" s="5">
        <v>7801133686</v>
      </c>
      <c r="C58" s="6">
        <v>780101001</v>
      </c>
      <c r="D58" s="5" t="s">
        <v>91</v>
      </c>
      <c r="E58" s="5">
        <v>27827361</v>
      </c>
    </row>
    <row r="59" spans="1:5" ht="22.5">
      <c r="A59" s="8" t="s">
        <v>76</v>
      </c>
      <c r="B59" s="5">
        <v>7804046015</v>
      </c>
      <c r="C59" s="6">
        <v>780401001</v>
      </c>
      <c r="D59" s="5" t="s">
        <v>92</v>
      </c>
      <c r="E59" s="5">
        <v>26361095</v>
      </c>
    </row>
    <row r="60" spans="1:5" ht="22.5">
      <c r="A60" s="8" t="s">
        <v>77</v>
      </c>
      <c r="B60" s="5">
        <v>7802071707</v>
      </c>
      <c r="C60" s="6">
        <v>783450001</v>
      </c>
      <c r="D60" s="5" t="s">
        <v>92</v>
      </c>
      <c r="E60" s="5">
        <v>26361091</v>
      </c>
    </row>
    <row r="61" spans="1:5" ht="22.5">
      <c r="A61" s="8" t="s">
        <v>241</v>
      </c>
      <c r="B61" s="5">
        <v>7802205799</v>
      </c>
      <c r="C61" s="6">
        <v>780201001</v>
      </c>
      <c r="D61" s="5" t="s">
        <v>91</v>
      </c>
      <c r="E61" s="5">
        <v>28146440</v>
      </c>
    </row>
    <row r="62" spans="1:5" ht="22.5">
      <c r="A62" s="8" t="s">
        <v>231</v>
      </c>
      <c r="B62" s="5">
        <v>7842335610</v>
      </c>
      <c r="C62" s="6">
        <v>784201001</v>
      </c>
      <c r="D62" s="5" t="s">
        <v>92</v>
      </c>
      <c r="E62" s="5">
        <v>26647775</v>
      </c>
    </row>
    <row r="63" spans="1:5" ht="22.5">
      <c r="A63" s="8" t="s">
        <v>224</v>
      </c>
      <c r="B63" s="5">
        <v>7813045025</v>
      </c>
      <c r="C63" s="6">
        <v>783450001</v>
      </c>
      <c r="D63" s="5" t="s">
        <v>479</v>
      </c>
      <c r="E63" s="5">
        <v>28042181</v>
      </c>
    </row>
    <row r="64" spans="1:5" ht="22.5">
      <c r="A64" s="8" t="s">
        <v>490</v>
      </c>
      <c r="B64" s="5">
        <v>7830002303</v>
      </c>
      <c r="C64" s="6">
        <v>783450001</v>
      </c>
      <c r="D64" s="5" t="s">
        <v>92</v>
      </c>
      <c r="E64" s="5">
        <v>28453717</v>
      </c>
    </row>
    <row r="65" spans="1:5" ht="56.25">
      <c r="A65" s="8" t="s">
        <v>78</v>
      </c>
      <c r="B65" s="5">
        <v>7804002321</v>
      </c>
      <c r="C65" s="6">
        <v>783450001</v>
      </c>
      <c r="D65" s="5" t="s">
        <v>552</v>
      </c>
      <c r="E65" s="5">
        <v>26361094</v>
      </c>
    </row>
    <row r="66" spans="1:5" ht="22.5">
      <c r="A66" s="8" t="s">
        <v>333</v>
      </c>
      <c r="B66" s="5">
        <v>7830000578</v>
      </c>
      <c r="C66" s="6">
        <v>470501001</v>
      </c>
      <c r="D66" s="5" t="s">
        <v>91</v>
      </c>
      <c r="E66" s="5">
        <v>26614924</v>
      </c>
    </row>
    <row r="67" spans="1:5" ht="22.5">
      <c r="A67" s="8" t="s">
        <v>19</v>
      </c>
      <c r="B67" s="5">
        <v>7807013138</v>
      </c>
      <c r="C67" s="6">
        <v>780701001</v>
      </c>
      <c r="D67" s="5" t="s">
        <v>91</v>
      </c>
      <c r="E67" s="5">
        <v>26361107</v>
      </c>
    </row>
    <row r="68" spans="1:5" ht="22.5">
      <c r="A68" s="8" t="s">
        <v>130</v>
      </c>
      <c r="B68" s="5">
        <v>7841333120</v>
      </c>
      <c r="C68" s="6">
        <v>784101001</v>
      </c>
      <c r="D68" s="5" t="s">
        <v>91</v>
      </c>
      <c r="E68" s="5">
        <v>27824854</v>
      </c>
    </row>
    <row r="69" spans="1:5" ht="22.5">
      <c r="A69" s="8" t="s">
        <v>491</v>
      </c>
      <c r="B69" s="5">
        <v>7804040302</v>
      </c>
      <c r="C69" s="6">
        <v>997850200</v>
      </c>
      <c r="D69" s="5" t="s">
        <v>473</v>
      </c>
      <c r="E69" s="5">
        <v>28453744</v>
      </c>
    </row>
    <row r="70" spans="1:5" ht="22.5">
      <c r="A70" s="8" t="s">
        <v>211</v>
      </c>
      <c r="B70" s="5">
        <v>7728156800</v>
      </c>
      <c r="C70" s="6">
        <v>780101001</v>
      </c>
      <c r="D70" s="5" t="s">
        <v>92</v>
      </c>
      <c r="E70" s="5">
        <v>27968093</v>
      </c>
    </row>
    <row r="71" spans="1:5" ht="45">
      <c r="A71" s="8" t="s">
        <v>20</v>
      </c>
      <c r="B71" s="5">
        <v>7805025346</v>
      </c>
      <c r="C71" s="6">
        <v>785050001</v>
      </c>
      <c r="D71" s="5" t="s">
        <v>553</v>
      </c>
      <c r="E71" s="5">
        <v>26361102</v>
      </c>
    </row>
    <row r="72" spans="1:5" ht="22.5">
      <c r="A72" s="8" t="s">
        <v>554</v>
      </c>
      <c r="B72" s="5">
        <v>7805654288</v>
      </c>
      <c r="C72" s="6">
        <v>780501001</v>
      </c>
      <c r="D72" s="5" t="s">
        <v>92</v>
      </c>
      <c r="E72" s="5">
        <v>28796102</v>
      </c>
    </row>
    <row r="73" spans="1:5" ht="33.75">
      <c r="A73" s="8" t="s">
        <v>113</v>
      </c>
      <c r="B73" s="5">
        <v>7825660956</v>
      </c>
      <c r="C73" s="6">
        <v>783450001</v>
      </c>
      <c r="D73" s="5" t="s">
        <v>555</v>
      </c>
      <c r="E73" s="5">
        <v>26361122</v>
      </c>
    </row>
    <row r="74" spans="1:5" ht="22.5">
      <c r="A74" s="8" t="s">
        <v>23</v>
      </c>
      <c r="B74" s="5">
        <v>7806469104</v>
      </c>
      <c r="C74" s="6">
        <v>783450001</v>
      </c>
      <c r="D74" s="5" t="s">
        <v>92</v>
      </c>
      <c r="E74" s="5">
        <v>27628470</v>
      </c>
    </row>
    <row r="75" spans="1:5" ht="22.5">
      <c r="A75" s="8" t="s">
        <v>24</v>
      </c>
      <c r="B75" s="5">
        <v>7802064795</v>
      </c>
      <c r="C75" s="6">
        <v>783450001</v>
      </c>
      <c r="D75" s="5" t="s">
        <v>92</v>
      </c>
      <c r="E75" s="5">
        <v>26422145</v>
      </c>
    </row>
    <row r="76" spans="1:5" ht="22.5">
      <c r="A76" s="8" t="s">
        <v>25</v>
      </c>
      <c r="B76" s="5">
        <v>7811056991</v>
      </c>
      <c r="C76" s="6">
        <v>781101001</v>
      </c>
      <c r="D76" s="5" t="s">
        <v>92</v>
      </c>
      <c r="E76" s="5">
        <v>27551052</v>
      </c>
    </row>
    <row r="77" spans="1:5" ht="45">
      <c r="A77" s="8" t="s">
        <v>27</v>
      </c>
      <c r="B77" s="5">
        <v>7703591134</v>
      </c>
      <c r="C77" s="6">
        <v>781943001</v>
      </c>
      <c r="D77" s="5" t="s">
        <v>556</v>
      </c>
      <c r="E77" s="5">
        <v>27307314</v>
      </c>
    </row>
    <row r="78" spans="1:5" ht="22.5">
      <c r="A78" s="8" t="s">
        <v>243</v>
      </c>
      <c r="B78" s="5">
        <v>7813464548</v>
      </c>
      <c r="C78" s="6">
        <v>781301001</v>
      </c>
      <c r="D78" s="5" t="s">
        <v>479</v>
      </c>
      <c r="E78" s="5">
        <v>28152707</v>
      </c>
    </row>
    <row r="79" spans="1:5" ht="33.75">
      <c r="A79" s="8" t="s">
        <v>29</v>
      </c>
      <c r="B79" s="5">
        <v>7811039386</v>
      </c>
      <c r="C79" s="6">
        <v>997850001</v>
      </c>
      <c r="D79" s="5" t="s">
        <v>557</v>
      </c>
      <c r="E79" s="5">
        <v>26647708</v>
      </c>
    </row>
    <row r="80" spans="1:5" ht="22.5">
      <c r="A80" s="8" t="s">
        <v>30</v>
      </c>
      <c r="B80" s="5">
        <v>7802052172</v>
      </c>
      <c r="C80" s="6">
        <v>780201001</v>
      </c>
      <c r="D80" s="5" t="s">
        <v>92</v>
      </c>
      <c r="E80" s="5">
        <v>26422310</v>
      </c>
    </row>
    <row r="81" spans="1:5" ht="33.75">
      <c r="A81" s="8" t="s">
        <v>202</v>
      </c>
      <c r="B81" s="5">
        <v>7708503727</v>
      </c>
      <c r="C81" s="6">
        <v>780445015</v>
      </c>
      <c r="D81" s="5" t="s">
        <v>558</v>
      </c>
      <c r="E81" s="5">
        <v>26814895</v>
      </c>
    </row>
    <row r="82" spans="1:5" ht="22.5">
      <c r="A82" s="8" t="s">
        <v>32</v>
      </c>
      <c r="B82" s="5">
        <v>7714783092</v>
      </c>
      <c r="C82" s="6">
        <v>783943001</v>
      </c>
      <c r="D82" s="5" t="s">
        <v>559</v>
      </c>
      <c r="E82" s="5">
        <v>26828034</v>
      </c>
    </row>
    <row r="83" spans="1:5" ht="22.5">
      <c r="A83" s="8" t="s">
        <v>33</v>
      </c>
      <c r="B83" s="5">
        <v>7806007100</v>
      </c>
      <c r="C83" s="6">
        <v>783450001</v>
      </c>
      <c r="D83" s="5" t="s">
        <v>92</v>
      </c>
      <c r="E83" s="5">
        <v>26361106</v>
      </c>
    </row>
    <row r="84" spans="1:5" ht="22.5">
      <c r="A84" s="8" t="s">
        <v>239</v>
      </c>
      <c r="B84" s="5">
        <v>7804036909</v>
      </c>
      <c r="C84" s="6">
        <v>780401001</v>
      </c>
      <c r="D84" s="5" t="s">
        <v>92</v>
      </c>
      <c r="E84" s="5">
        <v>28143840</v>
      </c>
    </row>
    <row r="85" spans="1:5" ht="22.5">
      <c r="A85" s="8" t="s">
        <v>334</v>
      </c>
      <c r="B85" s="5">
        <v>7805017514</v>
      </c>
      <c r="C85" s="6">
        <v>780501001</v>
      </c>
      <c r="D85" s="5" t="s">
        <v>92</v>
      </c>
      <c r="E85" s="5">
        <v>28255000</v>
      </c>
    </row>
    <row r="86" spans="1:5" ht="22.5">
      <c r="A86" s="8" t="s">
        <v>34</v>
      </c>
      <c r="B86" s="5">
        <v>7810537540</v>
      </c>
      <c r="C86" s="6">
        <v>783450001</v>
      </c>
      <c r="D86" s="5" t="s">
        <v>91</v>
      </c>
      <c r="E86" s="5">
        <v>26515996</v>
      </c>
    </row>
    <row r="87" spans="1:5" ht="22.5">
      <c r="A87" s="8" t="s">
        <v>35</v>
      </c>
      <c r="B87" s="5">
        <v>7802001308</v>
      </c>
      <c r="C87" s="6">
        <v>783450001</v>
      </c>
      <c r="D87" s="5" t="s">
        <v>92</v>
      </c>
      <c r="E87" s="5">
        <v>26422094</v>
      </c>
    </row>
    <row r="88" spans="1:5" ht="22.5">
      <c r="A88" s="8" t="s">
        <v>36</v>
      </c>
      <c r="B88" s="5">
        <v>7801020019</v>
      </c>
      <c r="C88" s="6">
        <v>780101001</v>
      </c>
      <c r="D88" s="5" t="s">
        <v>91</v>
      </c>
      <c r="E88" s="5">
        <v>26422130</v>
      </c>
    </row>
    <row r="89" spans="1:5" ht="22.5">
      <c r="A89" s="8" t="s">
        <v>38</v>
      </c>
      <c r="B89" s="5">
        <v>7810216498</v>
      </c>
      <c r="C89" s="6">
        <v>781001001</v>
      </c>
      <c r="D89" s="5" t="s">
        <v>92</v>
      </c>
      <c r="E89" s="5">
        <v>26590970</v>
      </c>
    </row>
    <row r="90" spans="1:5" ht="22.5">
      <c r="A90" s="8" t="s">
        <v>249</v>
      </c>
      <c r="B90" s="5">
        <v>7830000680</v>
      </c>
      <c r="C90" s="6">
        <v>780601001</v>
      </c>
      <c r="D90" s="5" t="s">
        <v>91</v>
      </c>
      <c r="E90" s="5">
        <v>28155094</v>
      </c>
    </row>
    <row r="91" spans="1:5" ht="11.25">
      <c r="A91" s="8" t="s">
        <v>131</v>
      </c>
      <c r="B91" s="5">
        <v>7841312071</v>
      </c>
      <c r="C91" s="6">
        <v>780501001</v>
      </c>
      <c r="D91" s="5" t="s">
        <v>110</v>
      </c>
      <c r="E91" s="5">
        <v>27054332</v>
      </c>
    </row>
    <row r="92" spans="1:5" ht="45">
      <c r="A92" s="8" t="s">
        <v>114</v>
      </c>
      <c r="B92" s="5">
        <v>7841312071</v>
      </c>
      <c r="C92" s="6">
        <v>780102001</v>
      </c>
      <c r="D92" s="5" t="s">
        <v>560</v>
      </c>
      <c r="E92" s="5">
        <v>26539356</v>
      </c>
    </row>
    <row r="93" spans="1:5" ht="22.5">
      <c r="A93" s="8" t="s">
        <v>230</v>
      </c>
      <c r="B93" s="5">
        <v>7825404448</v>
      </c>
      <c r="C93" s="6">
        <v>783450001</v>
      </c>
      <c r="D93" s="5" t="s">
        <v>468</v>
      </c>
      <c r="E93" s="5">
        <v>28091963</v>
      </c>
    </row>
    <row r="94" spans="1:5" ht="22.5">
      <c r="A94" s="8" t="s">
        <v>115</v>
      </c>
      <c r="B94" s="5">
        <v>7810577007</v>
      </c>
      <c r="C94" s="6">
        <v>781001001</v>
      </c>
      <c r="D94" s="5" t="s">
        <v>561</v>
      </c>
      <c r="E94" s="5">
        <v>26555650</v>
      </c>
    </row>
    <row r="95" spans="1:5" ht="22.5">
      <c r="A95" s="8" t="s">
        <v>41</v>
      </c>
      <c r="B95" s="5">
        <v>7810237177</v>
      </c>
      <c r="C95" s="6">
        <v>781001001</v>
      </c>
      <c r="D95" s="5" t="s">
        <v>473</v>
      </c>
      <c r="E95" s="5">
        <v>26422151</v>
      </c>
    </row>
    <row r="96" spans="1:5" ht="22.5">
      <c r="A96" s="8" t="s">
        <v>562</v>
      </c>
      <c r="B96" s="5">
        <v>7817015769</v>
      </c>
      <c r="C96" s="6">
        <v>783450001</v>
      </c>
      <c r="D96" s="5" t="s">
        <v>91</v>
      </c>
      <c r="E96" s="5">
        <v>28816484</v>
      </c>
    </row>
    <row r="97" spans="1:5" ht="22.5">
      <c r="A97" s="8" t="s">
        <v>210</v>
      </c>
      <c r="B97" s="5">
        <v>7806008745</v>
      </c>
      <c r="C97" s="6">
        <v>780601001</v>
      </c>
      <c r="D97" s="5" t="s">
        <v>505</v>
      </c>
      <c r="E97" s="5">
        <v>27961378</v>
      </c>
    </row>
    <row r="98" spans="1:5" ht="22.5">
      <c r="A98" s="8" t="s">
        <v>244</v>
      </c>
      <c r="B98" s="5">
        <v>7838418751</v>
      </c>
      <c r="C98" s="6">
        <v>997850001</v>
      </c>
      <c r="D98" s="5" t="s">
        <v>92</v>
      </c>
      <c r="E98" s="5">
        <v>28152736</v>
      </c>
    </row>
    <row r="99" spans="1:5" ht="22.5">
      <c r="A99" s="8" t="s">
        <v>240</v>
      </c>
      <c r="B99" s="5">
        <v>7806016697</v>
      </c>
      <c r="C99" s="6">
        <v>780601001</v>
      </c>
      <c r="D99" s="5" t="s">
        <v>92</v>
      </c>
      <c r="E99" s="5">
        <v>28145322</v>
      </c>
    </row>
    <row r="100" spans="1:5" ht="33.75">
      <c r="A100" s="8" t="s">
        <v>116</v>
      </c>
      <c r="B100" s="5">
        <v>7813323258</v>
      </c>
      <c r="C100" s="6">
        <v>780501001</v>
      </c>
      <c r="D100" s="5" t="s">
        <v>563</v>
      </c>
      <c r="E100" s="5">
        <v>26533887</v>
      </c>
    </row>
    <row r="101" spans="1:5" ht="22.5">
      <c r="A101" s="8" t="s">
        <v>225</v>
      </c>
      <c r="B101" s="5">
        <v>7801032688</v>
      </c>
      <c r="C101" s="6">
        <v>780101001</v>
      </c>
      <c r="D101" s="5" t="s">
        <v>468</v>
      </c>
      <c r="E101" s="5">
        <v>28042447</v>
      </c>
    </row>
    <row r="102" spans="1:5" ht="22.5">
      <c r="A102" s="8" t="s">
        <v>564</v>
      </c>
      <c r="B102" s="5">
        <v>7804509545</v>
      </c>
      <c r="C102" s="6">
        <v>780401001</v>
      </c>
      <c r="D102" s="5" t="s">
        <v>91</v>
      </c>
      <c r="E102" s="5">
        <v>28427914</v>
      </c>
    </row>
    <row r="103" spans="1:5" ht="11.25">
      <c r="A103" s="8" t="s">
        <v>117</v>
      </c>
      <c r="B103" s="5">
        <v>7826101774</v>
      </c>
      <c r="C103" s="6">
        <v>783801001</v>
      </c>
      <c r="D103" s="5" t="s">
        <v>118</v>
      </c>
      <c r="E103" s="5">
        <v>26421969</v>
      </c>
    </row>
    <row r="104" spans="1:5" ht="11.25">
      <c r="A104" s="8" t="s">
        <v>205</v>
      </c>
      <c r="B104" s="5">
        <v>7805185251</v>
      </c>
      <c r="C104" s="6">
        <v>781101001</v>
      </c>
      <c r="D104" s="5" t="s">
        <v>118</v>
      </c>
      <c r="E104" s="5">
        <v>26361105</v>
      </c>
    </row>
    <row r="105" spans="1:5" ht="22.5">
      <c r="A105" s="8" t="s">
        <v>132</v>
      </c>
      <c r="B105" s="5">
        <v>7826135075</v>
      </c>
      <c r="C105" s="6">
        <v>781301001</v>
      </c>
      <c r="D105" s="5" t="s">
        <v>92</v>
      </c>
      <c r="E105" s="5">
        <v>27819284</v>
      </c>
    </row>
    <row r="106" spans="1:5" ht="22.5">
      <c r="A106" s="8" t="s">
        <v>457</v>
      </c>
      <c r="B106" s="5">
        <v>7813554914</v>
      </c>
      <c r="C106" s="6">
        <v>781301001</v>
      </c>
      <c r="D106" s="5" t="s">
        <v>91</v>
      </c>
      <c r="E106" s="5">
        <v>28454938</v>
      </c>
    </row>
    <row r="107" spans="1:5" ht="22.5">
      <c r="A107" s="8" t="s">
        <v>245</v>
      </c>
      <c r="B107" s="5">
        <v>7801560631</v>
      </c>
      <c r="C107" s="6">
        <v>780101001</v>
      </c>
      <c r="D107" s="5" t="s">
        <v>473</v>
      </c>
      <c r="E107" s="5">
        <v>28152680</v>
      </c>
    </row>
    <row r="108" spans="1:5" ht="45">
      <c r="A108" s="8" t="s">
        <v>42</v>
      </c>
      <c r="B108" s="5">
        <v>7703590927</v>
      </c>
      <c r="C108" s="6">
        <v>785050001</v>
      </c>
      <c r="D108" s="5" t="s">
        <v>565</v>
      </c>
      <c r="E108" s="5">
        <v>26555079</v>
      </c>
    </row>
    <row r="109" spans="1:5" ht="22.5">
      <c r="A109" s="8" t="s">
        <v>226</v>
      </c>
      <c r="B109" s="5">
        <v>7840332364</v>
      </c>
      <c r="C109" s="6">
        <v>784001001</v>
      </c>
      <c r="D109" s="5" t="s">
        <v>92</v>
      </c>
      <c r="E109" s="5">
        <v>28042558</v>
      </c>
    </row>
    <row r="110" spans="1:5" ht="22.5">
      <c r="A110" s="8" t="s">
        <v>208</v>
      </c>
      <c r="B110" s="5">
        <v>4703088415</v>
      </c>
      <c r="C110" s="6">
        <v>781101001</v>
      </c>
      <c r="D110" s="5" t="s">
        <v>92</v>
      </c>
      <c r="E110" s="5">
        <v>27953647</v>
      </c>
    </row>
    <row r="111" spans="1:5" ht="22.5">
      <c r="A111" s="8" t="s">
        <v>480</v>
      </c>
      <c r="B111" s="5">
        <v>7805018099</v>
      </c>
      <c r="C111" s="6">
        <v>781001001</v>
      </c>
      <c r="D111" s="5" t="s">
        <v>92</v>
      </c>
      <c r="E111" s="5">
        <v>26424110</v>
      </c>
    </row>
    <row r="112" spans="1:5" ht="22.5">
      <c r="A112" s="8" t="s">
        <v>43</v>
      </c>
      <c r="B112" s="5">
        <v>7820304249</v>
      </c>
      <c r="C112" s="6">
        <v>782001001</v>
      </c>
      <c r="D112" s="5" t="s">
        <v>91</v>
      </c>
      <c r="E112" s="5">
        <v>26838677</v>
      </c>
    </row>
    <row r="113" spans="1:5" ht="33.75">
      <c r="A113" s="8" t="s">
        <v>486</v>
      </c>
      <c r="B113" s="5">
        <v>7804099257</v>
      </c>
      <c r="C113" s="6">
        <v>784301001</v>
      </c>
      <c r="D113" s="5" t="s">
        <v>566</v>
      </c>
      <c r="E113" s="5">
        <v>28448967</v>
      </c>
    </row>
    <row r="114" spans="1:5" ht="22.5">
      <c r="A114" s="8" t="s">
        <v>45</v>
      </c>
      <c r="B114" s="5">
        <v>7802127477</v>
      </c>
      <c r="C114" s="6">
        <v>780201001</v>
      </c>
      <c r="D114" s="5" t="s">
        <v>92</v>
      </c>
      <c r="E114" s="5">
        <v>26361092</v>
      </c>
    </row>
    <row r="115" spans="1:5" ht="22.5">
      <c r="A115" s="8" t="s">
        <v>227</v>
      </c>
      <c r="B115" s="5">
        <v>7717662353</v>
      </c>
      <c r="C115" s="6">
        <v>781145001</v>
      </c>
      <c r="D115" s="5" t="s">
        <v>91</v>
      </c>
      <c r="E115" s="5">
        <v>28042497</v>
      </c>
    </row>
    <row r="116" spans="1:5" ht="22.5">
      <c r="A116" s="8" t="s">
        <v>234</v>
      </c>
      <c r="B116" s="5">
        <v>7806150886</v>
      </c>
      <c r="C116" s="6">
        <v>780601001</v>
      </c>
      <c r="D116" s="5" t="s">
        <v>92</v>
      </c>
      <c r="E116" s="5">
        <v>28134896</v>
      </c>
    </row>
    <row r="117" spans="1:5" ht="22.5">
      <c r="A117" s="8" t="s">
        <v>233</v>
      </c>
      <c r="B117" s="5">
        <v>7804349796</v>
      </c>
      <c r="C117" s="6">
        <v>780401001</v>
      </c>
      <c r="D117" s="5" t="s">
        <v>475</v>
      </c>
      <c r="E117" s="5">
        <v>28122490</v>
      </c>
    </row>
    <row r="118" spans="1:5" ht="11.25">
      <c r="A118" s="8" t="s">
        <v>119</v>
      </c>
      <c r="B118" s="5">
        <v>7805065476</v>
      </c>
      <c r="C118" s="6">
        <v>780501001</v>
      </c>
      <c r="D118" s="5" t="s">
        <v>118</v>
      </c>
      <c r="E118" s="5">
        <v>26421911</v>
      </c>
    </row>
    <row r="119" spans="1:5" ht="22.5">
      <c r="A119" s="8" t="s">
        <v>46</v>
      </c>
      <c r="B119" s="5">
        <v>7802310698</v>
      </c>
      <c r="C119" s="6">
        <v>780201001</v>
      </c>
      <c r="D119" s="5" t="s">
        <v>505</v>
      </c>
      <c r="E119" s="5">
        <v>26361093</v>
      </c>
    </row>
    <row r="120" spans="1:5" ht="22.5">
      <c r="A120" s="8" t="s">
        <v>478</v>
      </c>
      <c r="B120" s="5">
        <v>7817330143</v>
      </c>
      <c r="C120" s="6">
        <v>781701001</v>
      </c>
      <c r="D120" s="5" t="s">
        <v>91</v>
      </c>
      <c r="E120" s="5">
        <v>28041958</v>
      </c>
    </row>
    <row r="121" spans="1:5" ht="22.5">
      <c r="A121" s="8" t="s">
        <v>47</v>
      </c>
      <c r="B121" s="5">
        <v>7801185204</v>
      </c>
      <c r="C121" s="6">
        <v>784101001</v>
      </c>
      <c r="D121" s="5" t="s">
        <v>482</v>
      </c>
      <c r="E121" s="5">
        <v>27546308</v>
      </c>
    </row>
    <row r="122" spans="1:5" ht="33.75">
      <c r="A122" s="8" t="s">
        <v>120</v>
      </c>
      <c r="B122" s="5">
        <v>7811322925</v>
      </c>
      <c r="C122" s="6">
        <v>781101001</v>
      </c>
      <c r="D122" s="5" t="s">
        <v>567</v>
      </c>
      <c r="E122" s="5">
        <v>26361113</v>
      </c>
    </row>
    <row r="123" spans="1:5" ht="22.5">
      <c r="A123" s="8" t="s">
        <v>246</v>
      </c>
      <c r="B123" s="5">
        <v>7802118578</v>
      </c>
      <c r="C123" s="6">
        <v>997350001</v>
      </c>
      <c r="D123" s="5" t="s">
        <v>91</v>
      </c>
      <c r="E123" s="5">
        <v>28152725</v>
      </c>
    </row>
    <row r="124" spans="1:5" ht="22.5">
      <c r="A124" s="8" t="s">
        <v>337</v>
      </c>
      <c r="B124" s="5">
        <v>7806055343</v>
      </c>
      <c r="C124" s="6">
        <v>783450001</v>
      </c>
      <c r="D124" s="5" t="s">
        <v>91</v>
      </c>
      <c r="E124" s="5">
        <v>28266783</v>
      </c>
    </row>
    <row r="125" spans="1:5" ht="11.25">
      <c r="A125" s="8" t="s">
        <v>121</v>
      </c>
      <c r="B125" s="5">
        <v>7825487243</v>
      </c>
      <c r="C125" s="6">
        <v>784101001</v>
      </c>
      <c r="D125" s="5" t="s">
        <v>118</v>
      </c>
      <c r="E125" s="5">
        <v>26422005</v>
      </c>
    </row>
    <row r="126" spans="1:5" ht="33.75">
      <c r="A126" s="8" t="s">
        <v>49</v>
      </c>
      <c r="B126" s="5">
        <v>7838024362</v>
      </c>
      <c r="C126" s="6">
        <v>783450001</v>
      </c>
      <c r="D126" s="5" t="s">
        <v>568</v>
      </c>
      <c r="E126" s="5">
        <v>26422017</v>
      </c>
    </row>
    <row r="127" spans="1:5" ht="22.5">
      <c r="A127" s="8" t="s">
        <v>207</v>
      </c>
      <c r="B127" s="5">
        <v>7811394126</v>
      </c>
      <c r="C127" s="6">
        <v>781101001</v>
      </c>
      <c r="D127" s="5" t="s">
        <v>91</v>
      </c>
      <c r="E127" s="5">
        <v>27880391</v>
      </c>
    </row>
    <row r="128" spans="1:5" ht="22.5">
      <c r="A128" s="8" t="s">
        <v>147</v>
      </c>
      <c r="B128" s="5">
        <v>7801374265</v>
      </c>
      <c r="C128" s="6">
        <v>781601001</v>
      </c>
      <c r="D128" s="5" t="s">
        <v>126</v>
      </c>
      <c r="E128" s="5">
        <v>26322164</v>
      </c>
    </row>
    <row r="129" spans="1:5" ht="22.5">
      <c r="A129" s="8" t="s">
        <v>50</v>
      </c>
      <c r="B129" s="5">
        <v>7810095885</v>
      </c>
      <c r="C129" s="6">
        <v>781001001</v>
      </c>
      <c r="D129" s="5" t="s">
        <v>91</v>
      </c>
      <c r="E129" s="5">
        <v>26361108</v>
      </c>
    </row>
    <row r="130" spans="1:5" ht="22.5">
      <c r="A130" s="8" t="s">
        <v>51</v>
      </c>
      <c r="B130" s="5">
        <v>7817044495</v>
      </c>
      <c r="C130" s="6">
        <v>781701001</v>
      </c>
      <c r="D130" s="5" t="s">
        <v>91</v>
      </c>
      <c r="E130" s="5">
        <v>26597829</v>
      </c>
    </row>
    <row r="131" spans="1:5" ht="22.5">
      <c r="A131" s="8" t="s">
        <v>250</v>
      </c>
      <c r="B131" s="5">
        <v>7802437912</v>
      </c>
      <c r="C131" s="6">
        <v>780201001</v>
      </c>
      <c r="D131" s="5" t="s">
        <v>475</v>
      </c>
      <c r="E131" s="5">
        <v>28155105</v>
      </c>
    </row>
    <row r="132" spans="1:5" ht="22.5">
      <c r="A132" s="8" t="s">
        <v>335</v>
      </c>
      <c r="B132" s="5">
        <v>7802385950</v>
      </c>
      <c r="C132" s="6">
        <v>780201001</v>
      </c>
      <c r="D132" s="5" t="s">
        <v>92</v>
      </c>
      <c r="E132" s="5">
        <v>28255011</v>
      </c>
    </row>
    <row r="133" spans="1:5" ht="22.5">
      <c r="A133" s="8" t="s">
        <v>133</v>
      </c>
      <c r="B133" s="5">
        <v>7802338277</v>
      </c>
      <c r="C133" s="6">
        <v>780201001</v>
      </c>
      <c r="D133" s="5" t="s">
        <v>91</v>
      </c>
      <c r="E133" s="5">
        <v>27831333</v>
      </c>
    </row>
    <row r="134" spans="1:5" ht="22.5">
      <c r="A134" s="8" t="s">
        <v>52</v>
      </c>
      <c r="B134" s="5">
        <v>7813479657</v>
      </c>
      <c r="C134" s="6">
        <v>781301001</v>
      </c>
      <c r="D134" s="5" t="s">
        <v>569</v>
      </c>
      <c r="E134" s="5">
        <v>27546295</v>
      </c>
    </row>
    <row r="135" spans="1:5" ht="22.5">
      <c r="A135" s="8" t="s">
        <v>570</v>
      </c>
      <c r="B135" s="5">
        <v>7805614870</v>
      </c>
      <c r="C135" s="6">
        <v>783901001</v>
      </c>
      <c r="D135" s="5" t="s">
        <v>571</v>
      </c>
      <c r="E135" s="5">
        <v>28509704</v>
      </c>
    </row>
    <row r="136" spans="1:5" ht="22.5">
      <c r="A136" s="8" t="s">
        <v>54</v>
      </c>
      <c r="B136" s="5">
        <v>7820029472</v>
      </c>
      <c r="C136" s="6">
        <v>782001001</v>
      </c>
      <c r="D136" s="5" t="s">
        <v>92</v>
      </c>
      <c r="E136" s="5">
        <v>26361121</v>
      </c>
    </row>
    <row r="137" spans="1:5" ht="22.5">
      <c r="A137" s="8" t="s">
        <v>232</v>
      </c>
      <c r="B137" s="5">
        <v>7810270209</v>
      </c>
      <c r="C137" s="6">
        <v>781001001</v>
      </c>
      <c r="D137" s="5" t="s">
        <v>92</v>
      </c>
      <c r="E137" s="5">
        <v>28113372</v>
      </c>
    </row>
    <row r="138" spans="1:5" ht="11.25">
      <c r="A138" s="8" t="s">
        <v>122</v>
      </c>
      <c r="B138" s="5">
        <v>7814122120</v>
      </c>
      <c r="C138" s="6">
        <v>781401001</v>
      </c>
      <c r="D138" s="5" t="s">
        <v>118</v>
      </c>
      <c r="E138" s="5">
        <v>26421986</v>
      </c>
    </row>
    <row r="139" spans="1:5" ht="33.75">
      <c r="A139" s="8" t="s">
        <v>458</v>
      </c>
      <c r="B139" s="5">
        <v>7806438628</v>
      </c>
      <c r="C139" s="6">
        <v>780601001</v>
      </c>
      <c r="D139" s="5" t="s">
        <v>572</v>
      </c>
      <c r="E139" s="5">
        <v>28422808</v>
      </c>
    </row>
    <row r="140" spans="1:5" ht="11.25">
      <c r="A140" s="8" t="s">
        <v>206</v>
      </c>
      <c r="B140" s="5">
        <v>7841314985</v>
      </c>
      <c r="C140" s="6">
        <v>784101001</v>
      </c>
      <c r="D140" s="5" t="s">
        <v>118</v>
      </c>
      <c r="E140" s="5">
        <v>26361135</v>
      </c>
    </row>
    <row r="141" spans="1:5" ht="22.5">
      <c r="A141" s="8" t="s">
        <v>212</v>
      </c>
      <c r="B141" s="5">
        <v>7839357460</v>
      </c>
      <c r="C141" s="6">
        <v>783901001</v>
      </c>
      <c r="D141" s="5" t="s">
        <v>92</v>
      </c>
      <c r="E141" s="5">
        <v>27971244</v>
      </c>
    </row>
    <row r="142" spans="1:5" ht="22.5">
      <c r="A142" s="8" t="s">
        <v>481</v>
      </c>
      <c r="B142" s="5">
        <v>7805519673</v>
      </c>
      <c r="C142" s="6">
        <v>783801001</v>
      </c>
      <c r="D142" s="5" t="s">
        <v>92</v>
      </c>
      <c r="E142" s="5">
        <v>28151979</v>
      </c>
    </row>
    <row r="143" spans="1:5" ht="22.5">
      <c r="A143" s="8" t="s">
        <v>573</v>
      </c>
      <c r="B143" s="5">
        <v>7802853013</v>
      </c>
      <c r="C143" s="6">
        <v>780201001</v>
      </c>
      <c r="D143" s="5" t="s">
        <v>92</v>
      </c>
      <c r="E143" s="5">
        <v>28511826</v>
      </c>
    </row>
    <row r="144" spans="1:5" ht="22.5">
      <c r="A144" s="8" t="s">
        <v>574</v>
      </c>
      <c r="B144" s="5">
        <v>7841014910</v>
      </c>
      <c r="C144" s="6">
        <v>784101001</v>
      </c>
      <c r="D144" s="5" t="s">
        <v>575</v>
      </c>
      <c r="E144" s="5">
        <v>28798987</v>
      </c>
    </row>
    <row r="145" spans="1:5" ht="22.5">
      <c r="A145" s="8" t="s">
        <v>218</v>
      </c>
      <c r="B145" s="5">
        <v>7820034338</v>
      </c>
      <c r="C145" s="6">
        <v>782001001</v>
      </c>
      <c r="D145" s="5" t="s">
        <v>92</v>
      </c>
      <c r="E145" s="5">
        <v>28001891</v>
      </c>
    </row>
    <row r="146" spans="1:5" ht="33.75">
      <c r="A146" s="8" t="s">
        <v>55</v>
      </c>
      <c r="B146" s="5">
        <v>7813114617</v>
      </c>
      <c r="C146" s="6">
        <v>781301001</v>
      </c>
      <c r="D146" s="5" t="s">
        <v>576</v>
      </c>
      <c r="E146" s="5">
        <v>26361115</v>
      </c>
    </row>
    <row r="147" spans="1:5" ht="22.5">
      <c r="A147" s="8" t="s">
        <v>477</v>
      </c>
      <c r="B147" s="5">
        <v>7810467163</v>
      </c>
      <c r="C147" s="6">
        <v>783101001</v>
      </c>
      <c r="D147" s="5" t="s">
        <v>92</v>
      </c>
      <c r="E147" s="5">
        <v>28042530</v>
      </c>
    </row>
    <row r="148" spans="1:5" ht="22.5">
      <c r="A148" s="8" t="s">
        <v>214</v>
      </c>
      <c r="B148" s="5">
        <v>7813109141</v>
      </c>
      <c r="C148" s="6">
        <v>781301001</v>
      </c>
      <c r="D148" s="5" t="s">
        <v>91</v>
      </c>
      <c r="E148" s="5">
        <v>27988538</v>
      </c>
    </row>
    <row r="149" spans="1:5" ht="22.5">
      <c r="A149" s="8" t="s">
        <v>228</v>
      </c>
      <c r="B149" s="5">
        <v>7810509293</v>
      </c>
      <c r="C149" s="6">
        <v>781001001</v>
      </c>
      <c r="D149" s="5" t="s">
        <v>91</v>
      </c>
      <c r="E149" s="5">
        <v>28042486</v>
      </c>
    </row>
    <row r="150" spans="1:5" ht="22.5">
      <c r="A150" s="8" t="s">
        <v>154</v>
      </c>
      <c r="B150" s="5">
        <v>7804176134</v>
      </c>
      <c r="C150" s="6">
        <v>780401001</v>
      </c>
      <c r="D150" s="5" t="s">
        <v>91</v>
      </c>
      <c r="E150" s="5">
        <v>27848302</v>
      </c>
    </row>
    <row r="151" spans="1:5" ht="22.5">
      <c r="A151" s="8" t="s">
        <v>235</v>
      </c>
      <c r="B151" s="5">
        <v>7801089980</v>
      </c>
      <c r="C151" s="6">
        <v>780101001</v>
      </c>
      <c r="D151" s="5" t="s">
        <v>479</v>
      </c>
      <c r="E151" s="5">
        <v>28134965</v>
      </c>
    </row>
    <row r="152" spans="1:5" ht="22.5">
      <c r="A152" s="8" t="s">
        <v>79</v>
      </c>
      <c r="B152" s="5">
        <v>7806007029</v>
      </c>
      <c r="C152" s="6">
        <v>780601001</v>
      </c>
      <c r="D152" s="5" t="s">
        <v>482</v>
      </c>
      <c r="E152" s="5">
        <v>26422092</v>
      </c>
    </row>
    <row r="153" spans="1:5" ht="33.75">
      <c r="A153" s="8" t="s">
        <v>80</v>
      </c>
      <c r="B153" s="5">
        <v>7811375691</v>
      </c>
      <c r="C153" s="6">
        <v>781101001</v>
      </c>
      <c r="D153" s="5" t="s">
        <v>577</v>
      </c>
      <c r="E153" s="5">
        <v>26361114</v>
      </c>
    </row>
    <row r="154" spans="1:5" ht="22.5">
      <c r="A154" s="8" t="s">
        <v>213</v>
      </c>
      <c r="B154" s="5">
        <v>7806302458</v>
      </c>
      <c r="C154" s="6">
        <v>780601001</v>
      </c>
      <c r="D154" s="5" t="s">
        <v>92</v>
      </c>
      <c r="E154" s="5">
        <v>27976484</v>
      </c>
    </row>
    <row r="155" spans="1:5" ht="22.5">
      <c r="A155" s="8" t="s">
        <v>123</v>
      </c>
      <c r="B155" s="5">
        <v>7826087336</v>
      </c>
      <c r="C155" s="6">
        <v>783901001</v>
      </c>
      <c r="D155" s="5" t="s">
        <v>470</v>
      </c>
      <c r="E155" s="5">
        <v>26769190</v>
      </c>
    </row>
    <row r="156" spans="1:5" ht="11.25">
      <c r="A156" s="8" t="s">
        <v>124</v>
      </c>
      <c r="B156" s="5">
        <v>7841378040</v>
      </c>
      <c r="C156" s="6">
        <v>784101001</v>
      </c>
      <c r="D156" s="5" t="s">
        <v>472</v>
      </c>
      <c r="E156" s="5">
        <v>26641597</v>
      </c>
    </row>
    <row r="157" spans="1:5" ht="22.5">
      <c r="A157" s="8" t="s">
        <v>578</v>
      </c>
      <c r="B157" s="5">
        <v>7805387057</v>
      </c>
      <c r="C157" s="6">
        <v>780501001</v>
      </c>
      <c r="D157" s="5" t="s">
        <v>91</v>
      </c>
      <c r="E157" s="5">
        <v>26421941</v>
      </c>
    </row>
    <row r="158" spans="1:5" ht="22.5">
      <c r="A158" s="8" t="s">
        <v>81</v>
      </c>
      <c r="B158" s="5">
        <v>7801379947</v>
      </c>
      <c r="C158" s="6">
        <v>780101001</v>
      </c>
      <c r="D158" s="5" t="s">
        <v>92</v>
      </c>
      <c r="E158" s="5">
        <v>26361090</v>
      </c>
    </row>
    <row r="159" spans="1:5" ht="11.25">
      <c r="A159" s="8" t="s">
        <v>125</v>
      </c>
      <c r="B159" s="5">
        <v>7811141414</v>
      </c>
      <c r="C159" s="6">
        <v>781101001</v>
      </c>
      <c r="D159" s="5" t="s">
        <v>118</v>
      </c>
      <c r="E159" s="5">
        <v>26361112</v>
      </c>
    </row>
    <row r="160" spans="1:5" ht="22.5">
      <c r="A160" s="8" t="s">
        <v>82</v>
      </c>
      <c r="B160" s="5">
        <v>7826140438</v>
      </c>
      <c r="C160" s="6">
        <v>783901001</v>
      </c>
      <c r="D160" s="5" t="s">
        <v>479</v>
      </c>
      <c r="E160" s="5">
        <v>26361123</v>
      </c>
    </row>
    <row r="161" spans="1:5" ht="22.5">
      <c r="A161" s="8" t="s">
        <v>459</v>
      </c>
      <c r="B161" s="5">
        <v>7814422759</v>
      </c>
      <c r="C161" s="6">
        <v>781401001</v>
      </c>
      <c r="D161" s="5" t="s">
        <v>91</v>
      </c>
      <c r="E161" s="5">
        <v>28423270</v>
      </c>
    </row>
    <row r="162" spans="1:5" ht="22.5">
      <c r="A162" s="8" t="s">
        <v>83</v>
      </c>
      <c r="B162" s="5">
        <v>7207009725</v>
      </c>
      <c r="C162" s="6">
        <v>783901001</v>
      </c>
      <c r="D162" s="5" t="s">
        <v>91</v>
      </c>
      <c r="E162" s="5">
        <v>26578046</v>
      </c>
    </row>
    <row r="163" spans="1:5" ht="22.5">
      <c r="A163" s="8" t="s">
        <v>579</v>
      </c>
      <c r="B163" s="5">
        <v>7703792360</v>
      </c>
      <c r="C163" s="6">
        <v>780701001</v>
      </c>
      <c r="D163" s="5" t="s">
        <v>92</v>
      </c>
      <c r="E163" s="5">
        <v>28496542</v>
      </c>
    </row>
    <row r="164" spans="1:5" ht="22.5">
      <c r="A164" s="8" t="s">
        <v>84</v>
      </c>
      <c r="B164" s="5">
        <v>7820027796</v>
      </c>
      <c r="C164" s="6">
        <v>782001001</v>
      </c>
      <c r="D164" s="5" t="s">
        <v>479</v>
      </c>
      <c r="E164" s="5">
        <v>26516049</v>
      </c>
    </row>
    <row r="165" spans="1:5" ht="22.5">
      <c r="A165" s="8" t="s">
        <v>251</v>
      </c>
      <c r="B165" s="5">
        <v>7820013553</v>
      </c>
      <c r="C165" s="6">
        <v>782001001</v>
      </c>
      <c r="D165" s="5" t="s">
        <v>505</v>
      </c>
      <c r="E165" s="5">
        <v>28191592</v>
      </c>
    </row>
    <row r="166" spans="1:5" ht="45">
      <c r="A166" s="8" t="s">
        <v>151</v>
      </c>
      <c r="B166" s="5">
        <v>7830000970</v>
      </c>
      <c r="C166" s="6">
        <v>783450001</v>
      </c>
      <c r="D166" s="5" t="s">
        <v>580</v>
      </c>
      <c r="E166" s="5">
        <v>26322166</v>
      </c>
    </row>
    <row r="167" spans="1:5" ht="22.5">
      <c r="A167" s="8" t="s">
        <v>238</v>
      </c>
      <c r="B167" s="5">
        <v>7707049388</v>
      </c>
      <c r="C167" s="6">
        <v>784001001</v>
      </c>
      <c r="D167" s="5" t="s">
        <v>505</v>
      </c>
      <c r="E167" s="5">
        <v>26357538</v>
      </c>
    </row>
    <row r="168" spans="1:5" ht="22.5">
      <c r="A168" s="8" t="s">
        <v>581</v>
      </c>
      <c r="B168" s="5">
        <v>7813045547</v>
      </c>
      <c r="C168" s="6">
        <v>781301001</v>
      </c>
      <c r="D168" s="5" t="s">
        <v>482</v>
      </c>
      <c r="E168" s="5">
        <v>27995413</v>
      </c>
    </row>
    <row r="169" spans="1:5" ht="22.5">
      <c r="A169" s="8" t="s">
        <v>582</v>
      </c>
      <c r="B169" s="5">
        <v>7812029408</v>
      </c>
      <c r="C169" s="6">
        <v>783801001</v>
      </c>
      <c r="D169" s="5" t="s">
        <v>468</v>
      </c>
      <c r="E169" s="5">
        <v>28454949</v>
      </c>
    </row>
    <row r="170" spans="1:5" ht="22.5">
      <c r="A170" s="8" t="s">
        <v>456</v>
      </c>
      <c r="B170" s="5">
        <v>7805029012</v>
      </c>
      <c r="C170" s="6">
        <v>780501001</v>
      </c>
      <c r="D170" s="5" t="s">
        <v>92</v>
      </c>
      <c r="E170" s="5">
        <v>26361089</v>
      </c>
    </row>
    <row r="171" spans="1:5" ht="33.75">
      <c r="A171" s="8" t="s">
        <v>467</v>
      </c>
      <c r="B171" s="5">
        <v>7804040077</v>
      </c>
      <c r="C171" s="6">
        <v>780401001</v>
      </c>
      <c r="D171" s="5" t="s">
        <v>583</v>
      </c>
      <c r="E171" s="5">
        <v>26491915</v>
      </c>
    </row>
    <row r="172" spans="1:5" ht="22.5">
      <c r="A172" s="8" t="s">
        <v>584</v>
      </c>
      <c r="B172" s="5">
        <v>7812009592</v>
      </c>
      <c r="C172" s="6">
        <v>783801001</v>
      </c>
      <c r="D172" s="5" t="s">
        <v>468</v>
      </c>
      <c r="E172" s="5">
        <v>26422396</v>
      </c>
    </row>
    <row r="173" spans="1:5" ht="22.5">
      <c r="A173" s="8" t="s">
        <v>485</v>
      </c>
      <c r="B173" s="5">
        <v>7813045434</v>
      </c>
      <c r="C173" s="6">
        <v>781301001</v>
      </c>
      <c r="D173" s="5" t="s">
        <v>92</v>
      </c>
      <c r="E173" s="5">
        <v>28436138</v>
      </c>
    </row>
    <row r="174" spans="1:5" ht="22.5">
      <c r="A174" s="8" t="s">
        <v>585</v>
      </c>
      <c r="B174" s="5">
        <v>7817002417</v>
      </c>
      <c r="C174" s="6">
        <v>781701001</v>
      </c>
      <c r="D174" s="5" t="s">
        <v>91</v>
      </c>
      <c r="E174" s="5">
        <v>28485475</v>
      </c>
    </row>
    <row r="175" spans="1:5" ht="22.5">
      <c r="A175" s="8" t="s">
        <v>586</v>
      </c>
      <c r="B175" s="5">
        <v>7818001991</v>
      </c>
      <c r="C175" s="6">
        <v>784301001</v>
      </c>
      <c r="D175" s="5" t="s">
        <v>92</v>
      </c>
      <c r="E175" s="5">
        <v>28505234</v>
      </c>
    </row>
    <row r="176" spans="1:5" ht="22.5">
      <c r="A176" s="8" t="s">
        <v>85</v>
      </c>
      <c r="B176" s="5">
        <v>7805005950</v>
      </c>
      <c r="C176" s="6">
        <v>783450001</v>
      </c>
      <c r="D176" s="5" t="s">
        <v>92</v>
      </c>
      <c r="E176" s="5">
        <v>26361099</v>
      </c>
    </row>
    <row r="177" spans="1:5" ht="22.5">
      <c r="A177" s="8" t="s">
        <v>587</v>
      </c>
      <c r="B177" s="5">
        <v>7820016787</v>
      </c>
      <c r="C177" s="6">
        <v>782001001</v>
      </c>
      <c r="D177" s="5" t="s">
        <v>91</v>
      </c>
      <c r="E177" s="5">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4" customWidth="1"/>
    <col min="3" max="3" width="9.8515625" style="6" customWidth="1"/>
    <col min="4" max="4" width="41.7109375" style="5" customWidth="1"/>
    <col min="5" max="5" width="18.28125" style="5" customWidth="1"/>
    <col min="6" max="250" width="9.140625" style="5" customWidth="1"/>
    <col min="251" max="251" width="44.8515625" style="5" customWidth="1"/>
    <col min="252" max="252" width="28.28125" style="5" customWidth="1"/>
    <col min="253" max="253" width="6.28125" style="5" customWidth="1"/>
    <col min="254" max="254" width="5.57421875" style="5" customWidth="1"/>
    <col min="255" max="255" width="33.140625" style="5" customWidth="1"/>
    <col min="256" max="16384" width="21.57421875" style="5" customWidth="1"/>
  </cols>
  <sheetData>
    <row r="1" spans="1:5" s="3" customFormat="1" ht="11.25">
      <c r="A1" s="7" t="s">
        <v>7</v>
      </c>
      <c r="B1" s="7" t="s">
        <v>4</v>
      </c>
      <c r="C1" s="7" t="s">
        <v>5</v>
      </c>
      <c r="D1" s="7" t="s">
        <v>8</v>
      </c>
      <c r="E1" s="3" t="s">
        <v>9</v>
      </c>
    </row>
    <row r="2" spans="1:7" s="3" customFormat="1" ht="11.25">
      <c r="A2" s="7" t="s">
        <v>68</v>
      </c>
      <c r="B2" s="7" t="s">
        <v>89</v>
      </c>
      <c r="C2" s="7" t="s">
        <v>22</v>
      </c>
      <c r="D2" s="7" t="s">
        <v>200</v>
      </c>
      <c r="E2" s="7">
        <v>26420583</v>
      </c>
      <c r="F2" s="7"/>
      <c r="G2" s="7"/>
    </row>
    <row r="3" spans="1:7" s="3" customFormat="1" ht="11.25">
      <c r="A3" s="7" t="s">
        <v>20</v>
      </c>
      <c r="B3" s="7" t="s">
        <v>21</v>
      </c>
      <c r="C3" s="7" t="s">
        <v>169</v>
      </c>
      <c r="D3" s="7" t="s">
        <v>194</v>
      </c>
      <c r="E3" s="7">
        <v>26361102</v>
      </c>
      <c r="F3" s="7"/>
      <c r="G3" s="7"/>
    </row>
    <row r="4" spans="1:7" s="3" customFormat="1" ht="11.25">
      <c r="A4" s="7" t="s">
        <v>136</v>
      </c>
      <c r="B4" s="7" t="s">
        <v>172</v>
      </c>
      <c r="C4" s="7" t="s">
        <v>107</v>
      </c>
      <c r="D4" s="7" t="s">
        <v>135</v>
      </c>
      <c r="E4" s="7">
        <v>26322162</v>
      </c>
      <c r="F4" s="7"/>
      <c r="G4" s="7"/>
    </row>
    <row r="5" spans="1:7" s="3" customFormat="1" ht="11.25">
      <c r="A5" s="7" t="s">
        <v>137</v>
      </c>
      <c r="B5" s="7" t="s">
        <v>173</v>
      </c>
      <c r="C5" s="7" t="s">
        <v>44</v>
      </c>
      <c r="D5" s="7" t="s">
        <v>135</v>
      </c>
      <c r="E5" s="7">
        <v>26322153</v>
      </c>
      <c r="F5" s="7"/>
      <c r="G5" s="7"/>
    </row>
    <row r="6" spans="1:7" ht="11.25">
      <c r="A6" s="7" t="s">
        <v>138</v>
      </c>
      <c r="B6" s="7" t="s">
        <v>174</v>
      </c>
      <c r="C6" s="7" t="s">
        <v>175</v>
      </c>
      <c r="D6" s="7" t="s">
        <v>135</v>
      </c>
      <c r="E6" s="7">
        <v>27126047</v>
      </c>
      <c r="F6" s="7"/>
      <c r="G6" s="7"/>
    </row>
    <row r="7" spans="1:7" ht="11.25">
      <c r="A7" s="7" t="s">
        <v>139</v>
      </c>
      <c r="B7" s="7" t="s">
        <v>176</v>
      </c>
      <c r="C7" s="7" t="s">
        <v>177</v>
      </c>
      <c r="D7" s="7" t="s">
        <v>140</v>
      </c>
      <c r="E7" s="7">
        <v>26797003</v>
      </c>
      <c r="F7" s="7"/>
      <c r="G7" s="7"/>
    </row>
    <row r="8" spans="1:7" ht="11.25">
      <c r="A8" s="7" t="s">
        <v>141</v>
      </c>
      <c r="B8" s="7" t="s">
        <v>178</v>
      </c>
      <c r="C8" s="7" t="s">
        <v>53</v>
      </c>
      <c r="D8" s="7" t="s">
        <v>135</v>
      </c>
      <c r="E8" s="7">
        <v>26322163</v>
      </c>
      <c r="F8" s="7"/>
      <c r="G8" s="7"/>
    </row>
    <row r="9" spans="1:7" ht="11.25">
      <c r="A9" s="7" t="s">
        <v>142</v>
      </c>
      <c r="B9" s="7" t="s">
        <v>179</v>
      </c>
      <c r="C9" s="7" t="s">
        <v>56</v>
      </c>
      <c r="D9" s="7" t="s">
        <v>140</v>
      </c>
      <c r="E9" s="7">
        <v>26424359</v>
      </c>
      <c r="F9" s="7"/>
      <c r="G9" s="7"/>
    </row>
    <row r="10" spans="1:7" ht="11.25">
      <c r="A10" s="7" t="s">
        <v>143</v>
      </c>
      <c r="B10" s="7" t="s">
        <v>180</v>
      </c>
      <c r="C10" s="7" t="s">
        <v>22</v>
      </c>
      <c r="D10" s="7" t="s">
        <v>135</v>
      </c>
      <c r="E10" s="7">
        <v>26322156</v>
      </c>
      <c r="F10" s="7"/>
      <c r="G10" s="7"/>
    </row>
    <row r="11" spans="1:7" ht="11.25">
      <c r="A11" s="7" t="s">
        <v>144</v>
      </c>
      <c r="B11" s="7" t="s">
        <v>134</v>
      </c>
      <c r="C11" s="7" t="s">
        <v>181</v>
      </c>
      <c r="D11" s="7" t="s">
        <v>135</v>
      </c>
      <c r="E11" s="7">
        <v>26322159</v>
      </c>
      <c r="F11" s="7"/>
      <c r="G11" s="7"/>
    </row>
    <row r="12" spans="1:7" ht="11.25">
      <c r="A12" s="7" t="s">
        <v>145</v>
      </c>
      <c r="B12" s="7" t="s">
        <v>182</v>
      </c>
      <c r="C12" s="7" t="s">
        <v>39</v>
      </c>
      <c r="D12" s="7" t="s">
        <v>135</v>
      </c>
      <c r="E12" s="7">
        <v>26322161</v>
      </c>
      <c r="F12" s="7"/>
      <c r="G12" s="7"/>
    </row>
    <row r="13" spans="1:7" ht="11.25">
      <c r="A13" s="7" t="s">
        <v>146</v>
      </c>
      <c r="B13" s="7" t="s">
        <v>183</v>
      </c>
      <c r="C13" s="7" t="s">
        <v>107</v>
      </c>
      <c r="D13" s="7" t="s">
        <v>135</v>
      </c>
      <c r="E13" s="7">
        <v>26608446</v>
      </c>
      <c r="F13" s="7"/>
      <c r="G13" s="7"/>
    </row>
    <row r="14" spans="1:7" ht="11.25">
      <c r="A14" s="7" t="s">
        <v>147</v>
      </c>
      <c r="B14" s="7" t="s">
        <v>184</v>
      </c>
      <c r="C14" s="7" t="s">
        <v>104</v>
      </c>
      <c r="D14" s="7" t="s">
        <v>201</v>
      </c>
      <c r="E14" s="7">
        <v>26322164</v>
      </c>
      <c r="F14" s="7"/>
      <c r="G14" s="7"/>
    </row>
    <row r="15" spans="1:7" ht="11.25">
      <c r="A15" s="7" t="s">
        <v>148</v>
      </c>
      <c r="B15" s="7" t="s">
        <v>185</v>
      </c>
      <c r="C15" s="7" t="s">
        <v>31</v>
      </c>
      <c r="D15" s="7" t="s">
        <v>135</v>
      </c>
      <c r="E15" s="7">
        <v>26840521</v>
      </c>
      <c r="F15" s="7"/>
      <c r="G15" s="7"/>
    </row>
    <row r="16" spans="1:7" ht="11.25">
      <c r="A16" s="7" t="s">
        <v>149</v>
      </c>
      <c r="B16" s="7" t="s">
        <v>186</v>
      </c>
      <c r="C16" s="7" t="s">
        <v>44</v>
      </c>
      <c r="D16" s="7" t="s">
        <v>135</v>
      </c>
      <c r="E16" s="7">
        <v>26597512</v>
      </c>
      <c r="F16" s="7"/>
      <c r="G16" s="7"/>
    </row>
    <row r="17" spans="1:7" ht="11.25">
      <c r="A17" s="7" t="s">
        <v>150</v>
      </c>
      <c r="B17" s="7" t="s">
        <v>187</v>
      </c>
      <c r="C17" s="7" t="s">
        <v>188</v>
      </c>
      <c r="D17" s="7" t="s">
        <v>135</v>
      </c>
      <c r="E17" s="7">
        <v>26322158</v>
      </c>
      <c r="F17" s="7"/>
      <c r="G17" s="7"/>
    </row>
    <row r="18" spans="1:7" ht="11.25">
      <c r="A18" s="7" t="s">
        <v>151</v>
      </c>
      <c r="B18" s="7" t="s">
        <v>189</v>
      </c>
      <c r="C18" s="7" t="s">
        <v>22</v>
      </c>
      <c r="D18" s="7" t="s">
        <v>126</v>
      </c>
      <c r="E18" s="7">
        <v>26322166</v>
      </c>
      <c r="F18" s="7"/>
      <c r="G18" s="7"/>
    </row>
    <row r="19" spans="1:7" ht="11.25">
      <c r="A19" s="7" t="s">
        <v>152</v>
      </c>
      <c r="B19" s="7" t="s">
        <v>190</v>
      </c>
      <c r="C19" s="7" t="s">
        <v>107</v>
      </c>
      <c r="D19" s="7" t="s">
        <v>135</v>
      </c>
      <c r="E19" s="7">
        <v>26361117</v>
      </c>
      <c r="F19" s="7"/>
      <c r="G19" s="7"/>
    </row>
    <row r="20" spans="1:7" ht="11.25">
      <c r="A20" s="7" t="s">
        <v>153</v>
      </c>
      <c r="B20" s="7" t="s">
        <v>191</v>
      </c>
      <c r="C20" s="7" t="s">
        <v>192</v>
      </c>
      <c r="D20" s="7" t="s">
        <v>140</v>
      </c>
      <c r="E20" s="7">
        <v>26555876</v>
      </c>
      <c r="F20" s="7"/>
      <c r="G20" s="7"/>
    </row>
    <row r="21" spans="1:7" ht="11.25">
      <c r="A21" s="7" t="s">
        <v>168</v>
      </c>
      <c r="B21" s="7" t="s">
        <v>193</v>
      </c>
      <c r="C21" s="7" t="s">
        <v>40</v>
      </c>
      <c r="D21" s="7" t="s">
        <v>140</v>
      </c>
      <c r="E21" s="7">
        <v>26424207</v>
      </c>
      <c r="F21" s="7"/>
      <c r="G21" s="7"/>
    </row>
    <row r="22" spans="1:7" ht="11.25">
      <c r="A22" s="7" t="s">
        <v>195</v>
      </c>
      <c r="B22" s="7" t="s">
        <v>196</v>
      </c>
      <c r="C22" s="7" t="s">
        <v>197</v>
      </c>
      <c r="D22" s="7" t="s">
        <v>140</v>
      </c>
      <c r="E22" s="7">
        <v>26569253</v>
      </c>
      <c r="F22" s="7"/>
      <c r="G22" s="7"/>
    </row>
    <row r="23" spans="1:7" ht="11.25">
      <c r="A23" s="7" t="s">
        <v>198</v>
      </c>
      <c r="B23" s="7" t="s">
        <v>199</v>
      </c>
      <c r="C23" s="7" t="s">
        <v>31</v>
      </c>
      <c r="D23" s="7" t="s">
        <v>140</v>
      </c>
      <c r="E23" s="7">
        <v>26424139</v>
      </c>
      <c r="F23" s="7"/>
      <c r="G23" s="7"/>
    </row>
    <row r="24" spans="1:7" ht="11.25">
      <c r="A24" s="7"/>
      <c r="B24" s="7"/>
      <c r="C24" s="7"/>
      <c r="D24" s="7"/>
      <c r="E24" s="7"/>
      <c r="F24" s="7"/>
      <c r="G24" s="7"/>
    </row>
    <row r="25" spans="1:7" ht="11.25">
      <c r="A25" s="7"/>
      <c r="B25" s="7"/>
      <c r="C25" s="7"/>
      <c r="D25" s="7"/>
      <c r="E25" s="7"/>
      <c r="F25" s="7"/>
      <c r="G25" s="7"/>
    </row>
    <row r="26" spans="1:7" ht="11.25">
      <c r="A26" s="7"/>
      <c r="B26" s="7"/>
      <c r="C26" s="7"/>
      <c r="D26" s="7"/>
      <c r="E26" s="7"/>
      <c r="F26" s="7"/>
      <c r="G26" s="7"/>
    </row>
    <row r="27" spans="1:7" ht="11.25">
      <c r="A27" s="7"/>
      <c r="B27" s="7"/>
      <c r="C27" s="7"/>
      <c r="D27" s="7"/>
      <c r="E27" s="7"/>
      <c r="F27" s="7"/>
      <c r="G27" s="7"/>
    </row>
    <row r="28" spans="1:7" ht="11.25">
      <c r="A28" s="7"/>
      <c r="B28" s="7"/>
      <c r="C28" s="7"/>
      <c r="D28" s="7"/>
      <c r="E28" s="7"/>
      <c r="F28" s="7"/>
      <c r="G28" s="7"/>
    </row>
    <row r="29" spans="1:7" ht="11.25">
      <c r="A29" s="7"/>
      <c r="B29" s="7"/>
      <c r="C29" s="7"/>
      <c r="D29" s="7"/>
      <c r="E29" s="7"/>
      <c r="F29" s="7"/>
      <c r="G29" s="7"/>
    </row>
    <row r="30" spans="1:7" ht="11.25">
      <c r="A30" s="7"/>
      <c r="B30" s="7"/>
      <c r="C30" s="7"/>
      <c r="D30" s="7"/>
      <c r="E30" s="7"/>
      <c r="F30" s="7"/>
      <c r="G30" s="7"/>
    </row>
    <row r="31" spans="1:7" ht="11.25">
      <c r="A31" s="7"/>
      <c r="B31" s="7"/>
      <c r="C31" s="7"/>
      <c r="D31" s="7"/>
      <c r="E31" s="7"/>
      <c r="F31" s="7"/>
      <c r="G31" s="7"/>
    </row>
    <row r="32" spans="1:7" ht="11.25">
      <c r="A32" s="7"/>
      <c r="B32" s="7"/>
      <c r="C32" s="7"/>
      <c r="D32" s="7"/>
      <c r="E32" s="7"/>
      <c r="F32" s="7"/>
      <c r="G32" s="7"/>
    </row>
    <row r="33" spans="1:7" ht="11.25">
      <c r="A33" s="7"/>
      <c r="B33" s="7"/>
      <c r="C33" s="7"/>
      <c r="D33" s="7"/>
      <c r="E33" s="7"/>
      <c r="F33" s="7"/>
      <c r="G33" s="7"/>
    </row>
    <row r="34" spans="1:7" ht="11.25">
      <c r="A34" s="7"/>
      <c r="B34" s="7"/>
      <c r="C34" s="7"/>
      <c r="D34" s="7"/>
      <c r="E34" s="7"/>
      <c r="F34" s="7"/>
      <c r="G34" s="7"/>
    </row>
    <row r="35" spans="1:7" ht="11.25">
      <c r="A35" s="7"/>
      <c r="B35" s="7"/>
      <c r="C35" s="7"/>
      <c r="D35" s="7"/>
      <c r="E35" s="7"/>
      <c r="F35" s="7"/>
      <c r="G35" s="7"/>
    </row>
    <row r="36" spans="1:7" ht="11.25">
      <c r="A36" s="7"/>
      <c r="B36" s="7"/>
      <c r="C36" s="7"/>
      <c r="D36" s="7"/>
      <c r="E36" s="7"/>
      <c r="F36" s="7"/>
      <c r="G36" s="7"/>
    </row>
    <row r="37" spans="1:7" ht="11.25">
      <c r="A37" s="7"/>
      <c r="B37" s="7"/>
      <c r="C37" s="7"/>
      <c r="D37" s="7"/>
      <c r="E37" s="7"/>
      <c r="F37" s="7"/>
      <c r="G37" s="7"/>
    </row>
    <row r="38" spans="1:7" ht="11.25">
      <c r="A38" s="7"/>
      <c r="B38" s="7"/>
      <c r="C38" s="7"/>
      <c r="D38" s="7"/>
      <c r="E38" s="7"/>
      <c r="F38" s="7"/>
      <c r="G38" s="7"/>
    </row>
    <row r="39" spans="1:7" ht="11.25">
      <c r="A39" s="7"/>
      <c r="B39" s="7"/>
      <c r="C39" s="7"/>
      <c r="D39" s="7"/>
      <c r="E39" s="7"/>
      <c r="F39" s="7"/>
      <c r="G39" s="7"/>
    </row>
    <row r="40" spans="1:7" ht="11.25">
      <c r="A40" s="7"/>
      <c r="B40" s="7"/>
      <c r="C40" s="7"/>
      <c r="D40" s="7"/>
      <c r="E40" s="7"/>
      <c r="F40" s="7"/>
      <c r="G40" s="7"/>
    </row>
    <row r="41" spans="1:7" ht="11.25">
      <c r="A41" s="7"/>
      <c r="B41" s="7"/>
      <c r="C41" s="7"/>
      <c r="D41" s="7"/>
      <c r="E41" s="7"/>
      <c r="F41" s="7"/>
      <c r="G41" s="7"/>
    </row>
    <row r="42" spans="1:7" ht="11.25">
      <c r="A42" s="7"/>
      <c r="B42" s="7"/>
      <c r="C42" s="7"/>
      <c r="D42" s="7"/>
      <c r="E42" s="7"/>
      <c r="F42" s="7"/>
      <c r="G42" s="7"/>
    </row>
    <row r="43" spans="1:7" ht="11.25">
      <c r="A43" s="7"/>
      <c r="B43" s="7"/>
      <c r="C43" s="7"/>
      <c r="D43" s="7"/>
      <c r="E43" s="7"/>
      <c r="F43" s="7"/>
      <c r="G43" s="7"/>
    </row>
    <row r="44" spans="1:7" ht="11.25">
      <c r="A44" s="7"/>
      <c r="B44" s="7"/>
      <c r="C44" s="7"/>
      <c r="D44" s="7"/>
      <c r="E44" s="7"/>
      <c r="F44" s="7"/>
      <c r="G44" s="7"/>
    </row>
    <row r="45" spans="1:7" ht="11.25">
      <c r="A45" s="7"/>
      <c r="B45" s="7"/>
      <c r="C45" s="7"/>
      <c r="D45" s="7"/>
      <c r="E45" s="7"/>
      <c r="F45" s="7"/>
      <c r="G45" s="7"/>
    </row>
    <row r="46" spans="1:7" ht="11.25">
      <c r="A46" s="7"/>
      <c r="B46" s="7"/>
      <c r="C46" s="7"/>
      <c r="D46" s="7"/>
      <c r="E46" s="7"/>
      <c r="F46" s="7"/>
      <c r="G46" s="7"/>
    </row>
    <row r="47" spans="1:7" ht="11.25">
      <c r="A47" s="7"/>
      <c r="B47" s="7"/>
      <c r="C47" s="7"/>
      <c r="D47" s="7"/>
      <c r="E47" s="7"/>
      <c r="F47" s="7"/>
      <c r="G47" s="7"/>
    </row>
    <row r="48" spans="1:7" ht="11.25">
      <c r="A48" s="7"/>
      <c r="B48" s="7"/>
      <c r="C48" s="7"/>
      <c r="D48" s="7"/>
      <c r="E48" s="7"/>
      <c r="F48" s="7"/>
      <c r="G48" s="7"/>
    </row>
    <row r="49" spans="1:7" ht="11.25">
      <c r="A49" s="7"/>
      <c r="B49" s="7"/>
      <c r="C49" s="7"/>
      <c r="D49" s="7"/>
      <c r="E49" s="7"/>
      <c r="F49" s="7"/>
      <c r="G49" s="7"/>
    </row>
    <row r="50" spans="1:7" ht="11.25">
      <c r="A50" s="7"/>
      <c r="B50" s="7"/>
      <c r="C50" s="7"/>
      <c r="D50" s="7"/>
      <c r="E50" s="7"/>
      <c r="F50" s="7"/>
      <c r="G50" s="7"/>
    </row>
    <row r="51" spans="1:7" ht="11.25">
      <c r="A51" s="7"/>
      <c r="B51" s="7"/>
      <c r="C51" s="7"/>
      <c r="D51" s="7"/>
      <c r="E51" s="7"/>
      <c r="F51" s="7"/>
      <c r="G51" s="7"/>
    </row>
    <row r="52" spans="1:7" ht="11.25">
      <c r="A52" s="7"/>
      <c r="B52" s="7"/>
      <c r="C52" s="7"/>
      <c r="D52" s="7"/>
      <c r="E52" s="7"/>
      <c r="F52" s="7"/>
      <c r="G52" s="7"/>
    </row>
    <row r="53" spans="1:7" ht="11.25">
      <c r="A53" s="7"/>
      <c r="B53" s="7"/>
      <c r="C53" s="7"/>
      <c r="D53" s="7"/>
      <c r="E53" s="7"/>
      <c r="F53" s="7"/>
      <c r="G53" s="7"/>
    </row>
    <row r="54" spans="1:7" ht="11.25">
      <c r="A54" s="7"/>
      <c r="B54" s="7"/>
      <c r="C54" s="7"/>
      <c r="D54" s="7"/>
      <c r="E54" s="7"/>
      <c r="F54" s="7"/>
      <c r="G54" s="7"/>
    </row>
    <row r="55" spans="1:7" ht="11.25">
      <c r="A55" s="7"/>
      <c r="B55" s="7"/>
      <c r="C55" s="7"/>
      <c r="D55" s="7"/>
      <c r="E55" s="7"/>
      <c r="F55" s="7"/>
      <c r="G55" s="7"/>
    </row>
    <row r="56" spans="1:7" ht="11.25">
      <c r="A56" s="7"/>
      <c r="B56" s="7"/>
      <c r="C56" s="7"/>
      <c r="D56" s="7"/>
      <c r="E56" s="7"/>
      <c r="F56" s="7"/>
      <c r="G56" s="7"/>
    </row>
    <row r="57" spans="1:7" ht="11.25">
      <c r="A57" s="7"/>
      <c r="B57" s="7"/>
      <c r="C57" s="7"/>
      <c r="D57" s="7"/>
      <c r="E57" s="7"/>
      <c r="F57" s="7"/>
      <c r="G57" s="7"/>
    </row>
    <row r="58" spans="1:7" ht="11.25">
      <c r="A58" s="7"/>
      <c r="B58" s="7"/>
      <c r="C58" s="7"/>
      <c r="D58" s="7"/>
      <c r="E58" s="7"/>
      <c r="F58" s="7"/>
      <c r="G58" s="7"/>
    </row>
    <row r="59" spans="1:7" ht="11.25">
      <c r="A59" s="7"/>
      <c r="B59" s="7"/>
      <c r="C59" s="7"/>
      <c r="D59" s="7"/>
      <c r="E59" s="7"/>
      <c r="F59" s="7"/>
      <c r="G59" s="7"/>
    </row>
    <row r="60" spans="1:7" ht="11.25">
      <c r="A60" s="7"/>
      <c r="B60" s="7"/>
      <c r="C60" s="7"/>
      <c r="D60" s="7"/>
      <c r="E60" s="7"/>
      <c r="F60" s="7"/>
      <c r="G60" s="7"/>
    </row>
    <row r="61" spans="1:7" ht="11.25">
      <c r="A61" s="7"/>
      <c r="B61" s="7"/>
      <c r="C61" s="7"/>
      <c r="D61" s="7"/>
      <c r="E61" s="7"/>
      <c r="F61" s="7"/>
      <c r="G61" s="7"/>
    </row>
    <row r="62" spans="1:7" ht="11.25">
      <c r="A62" s="7"/>
      <c r="B62" s="7"/>
      <c r="C62" s="7"/>
      <c r="D62" s="7"/>
      <c r="E62" s="7"/>
      <c r="F62" s="7"/>
      <c r="G62" s="7"/>
    </row>
    <row r="63" spans="1:7" ht="11.25">
      <c r="A63" s="7"/>
      <c r="B63" s="7"/>
      <c r="C63" s="7"/>
      <c r="D63" s="7"/>
      <c r="E63" s="7"/>
      <c r="F63" s="7"/>
      <c r="G63" s="7"/>
    </row>
    <row r="64" spans="1:7" ht="11.25">
      <c r="A64" s="7"/>
      <c r="B64" s="7"/>
      <c r="C64" s="7"/>
      <c r="D64" s="7"/>
      <c r="E64" s="7"/>
      <c r="F64" s="7"/>
      <c r="G64" s="7"/>
    </row>
    <row r="65" spans="1:7" ht="11.25">
      <c r="A65" s="7"/>
      <c r="B65" s="7"/>
      <c r="C65" s="7"/>
      <c r="D65" s="7"/>
      <c r="E65" s="7"/>
      <c r="F65" s="7"/>
      <c r="G65" s="7"/>
    </row>
    <row r="66" spans="1:7" ht="11.25">
      <c r="A66" s="7"/>
      <c r="B66" s="7"/>
      <c r="C66" s="7"/>
      <c r="D66" s="7"/>
      <c r="E66" s="7"/>
      <c r="F66" s="7"/>
      <c r="G66" s="7"/>
    </row>
    <row r="67" spans="1:7" ht="11.25">
      <c r="A67" s="7"/>
      <c r="B67" s="7"/>
      <c r="C67" s="7"/>
      <c r="D67" s="7"/>
      <c r="E67" s="7"/>
      <c r="F67" s="7"/>
      <c r="G67" s="7"/>
    </row>
    <row r="68" spans="1:7" ht="11.25">
      <c r="A68" s="7"/>
      <c r="B68" s="7"/>
      <c r="C68" s="7"/>
      <c r="D68" s="7"/>
      <c r="E68" s="7"/>
      <c r="F68" s="7"/>
      <c r="G68" s="7"/>
    </row>
    <row r="69" spans="1:7" ht="11.25">
      <c r="A69" s="7"/>
      <c r="B69" s="7"/>
      <c r="C69" s="7"/>
      <c r="D69" s="7"/>
      <c r="E69" s="7"/>
      <c r="F69" s="7"/>
      <c r="G69" s="7"/>
    </row>
    <row r="70" spans="1:7" ht="11.25">
      <c r="A70" s="7"/>
      <c r="B70" s="7"/>
      <c r="C70" s="7"/>
      <c r="D70" s="7"/>
      <c r="E70" s="7"/>
      <c r="F70" s="7"/>
      <c r="G70" s="7"/>
    </row>
    <row r="71" spans="1:7" ht="11.25">
      <c r="A71" s="7"/>
      <c r="B71" s="7"/>
      <c r="C71" s="7"/>
      <c r="D71" s="7"/>
      <c r="E71" s="7"/>
      <c r="F71" s="7"/>
      <c r="G71" s="7"/>
    </row>
    <row r="72" spans="1:7" ht="11.25">
      <c r="A72" s="7"/>
      <c r="B72" s="7"/>
      <c r="C72" s="7"/>
      <c r="D72" s="7"/>
      <c r="E72" s="7"/>
      <c r="F72" s="7"/>
      <c r="G72" s="7"/>
    </row>
    <row r="73" spans="1:7" ht="11.25">
      <c r="A73" s="7"/>
      <c r="B73" s="7"/>
      <c r="C73" s="7"/>
      <c r="D73" s="7"/>
      <c r="E73" s="7"/>
      <c r="F73" s="7"/>
      <c r="G73" s="7"/>
    </row>
    <row r="74" spans="1:7" ht="11.25">
      <c r="A74" s="7"/>
      <c r="B74" s="7"/>
      <c r="C74" s="7"/>
      <c r="D74" s="7"/>
      <c r="E74" s="7"/>
      <c r="F74" s="7"/>
      <c r="G74" s="7"/>
    </row>
    <row r="75" spans="1:7" ht="11.25">
      <c r="A75" s="7"/>
      <c r="B75" s="7"/>
      <c r="C75" s="7"/>
      <c r="D75" s="7"/>
      <c r="E75" s="7"/>
      <c r="F75" s="7"/>
      <c r="G75" s="7"/>
    </row>
    <row r="76" spans="1:7" ht="11.25">
      <c r="A76" s="7"/>
      <c r="B76" s="7"/>
      <c r="C76" s="7"/>
      <c r="D76" s="7"/>
      <c r="E76" s="7"/>
      <c r="F76" s="7"/>
      <c r="G76" s="7"/>
    </row>
    <row r="77" spans="1:7" ht="11.25">
      <c r="A77" s="7"/>
      <c r="B77" s="7"/>
      <c r="C77" s="7"/>
      <c r="D77" s="7"/>
      <c r="E77" s="7"/>
      <c r="F77" s="7"/>
      <c r="G77" s="7"/>
    </row>
    <row r="78" spans="1:7" ht="11.25">
      <c r="A78" s="7"/>
      <c r="B78" s="7"/>
      <c r="C78" s="7"/>
      <c r="D78" s="7"/>
      <c r="E78" s="7"/>
      <c r="F78" s="7"/>
      <c r="G78" s="7"/>
    </row>
    <row r="79" spans="1:7" ht="11.25">
      <c r="A79" s="7"/>
      <c r="B79" s="7"/>
      <c r="C79" s="7"/>
      <c r="D79" s="7"/>
      <c r="E79" s="7"/>
      <c r="F79" s="7"/>
      <c r="G79" s="7"/>
    </row>
    <row r="80" spans="1:7" ht="11.25">
      <c r="A80" s="7"/>
      <c r="B80" s="7"/>
      <c r="C80" s="7"/>
      <c r="D80" s="7"/>
      <c r="E80" s="7"/>
      <c r="F80" s="7"/>
      <c r="G80" s="7"/>
    </row>
    <row r="81" spans="1:7" ht="11.25">
      <c r="A81" s="7"/>
      <c r="B81" s="7"/>
      <c r="C81" s="7"/>
      <c r="D81" s="7"/>
      <c r="E81" s="7"/>
      <c r="F81" s="7"/>
      <c r="G81" s="7"/>
    </row>
    <row r="82" spans="1:7" ht="11.25">
      <c r="A82" s="7"/>
      <c r="B82" s="7"/>
      <c r="C82" s="7"/>
      <c r="D82" s="7"/>
      <c r="E82" s="7"/>
      <c r="F82" s="7"/>
      <c r="G82" s="7"/>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20" sqref="C20"/>
    </sheetView>
  </sheetViews>
  <sheetFormatPr defaultColWidth="9.140625" defaultRowHeight="11.25"/>
  <cols>
    <col min="1" max="2" width="8.140625" style="67" hidden="1" customWidth="1"/>
    <col min="3" max="3" width="9.00390625" style="30"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67" customFormat="1" ht="32.25" customHeight="1" hidden="1">
      <c r="A1" s="66" t="e">
        <f>ID</f>
        <v>#REF!</v>
      </c>
      <c r="B1" s="66"/>
      <c r="C1" s="66"/>
      <c r="D1" s="66"/>
      <c r="E1" s="75"/>
      <c r="F1" s="75"/>
      <c r="G1" s="75"/>
      <c r="H1" s="75"/>
      <c r="I1" s="75"/>
      <c r="J1" s="75"/>
      <c r="K1" s="75"/>
      <c r="L1" s="75"/>
      <c r="M1" s="75"/>
      <c r="N1" s="75"/>
      <c r="O1" s="75"/>
      <c r="P1" s="75"/>
      <c r="Q1" s="75"/>
      <c r="U1" s="66"/>
    </row>
    <row r="2" spans="1:3" s="67" customFormat="1" ht="32.25" customHeight="1" hidden="1">
      <c r="A2" s="66"/>
      <c r="B2" s="66"/>
      <c r="C2" s="66"/>
    </row>
    <row r="3" spans="1:21" s="67" customFormat="1" ht="32.25" customHeight="1" hidden="1">
      <c r="A3" s="66"/>
      <c r="B3" s="66"/>
      <c r="C3" s="66"/>
      <c r="D3" s="66"/>
      <c r="E3" s="66"/>
      <c r="F3" s="66"/>
      <c r="G3" s="66"/>
      <c r="H3" s="66"/>
      <c r="I3" s="66"/>
      <c r="J3" s="66"/>
      <c r="K3" s="66"/>
      <c r="L3" s="66"/>
      <c r="M3" s="66"/>
      <c r="N3" s="66"/>
      <c r="O3" s="66"/>
      <c r="P3" s="66"/>
      <c r="Q3" s="66"/>
      <c r="U3" s="66"/>
    </row>
    <row r="4" spans="1:22" ht="11.25">
      <c r="A4" s="66"/>
      <c r="B4" s="66"/>
      <c r="C4" s="31"/>
      <c r="D4" s="68"/>
      <c r="E4" s="69"/>
      <c r="F4" s="69"/>
      <c r="G4" s="69"/>
      <c r="H4" s="69"/>
      <c r="I4" s="69"/>
      <c r="J4" s="69"/>
      <c r="K4" s="69"/>
      <c r="L4" s="69"/>
      <c r="M4" s="69"/>
      <c r="N4" s="69"/>
      <c r="O4" s="69"/>
      <c r="P4" s="69"/>
      <c r="Q4" s="69"/>
      <c r="R4" s="69"/>
      <c r="S4" s="69"/>
      <c r="T4" s="69"/>
      <c r="U4" s="69"/>
      <c r="V4" s="83" t="str">
        <f>FORMID</f>
        <v>WARM.OPENINFO.TARIF.4.178</v>
      </c>
    </row>
    <row r="5" spans="1:22" ht="11.25">
      <c r="A5" s="66"/>
      <c r="B5" s="66"/>
      <c r="C5" s="31"/>
      <c r="D5" s="70"/>
      <c r="E5" s="9"/>
      <c r="F5" s="9"/>
      <c r="G5" s="9"/>
      <c r="H5" s="9"/>
      <c r="I5" s="9"/>
      <c r="J5" s="9"/>
      <c r="K5" s="9"/>
      <c r="L5" s="9"/>
      <c r="M5" s="9"/>
      <c r="N5" s="9"/>
      <c r="O5" s="9"/>
      <c r="P5" s="9"/>
      <c r="Q5" s="9"/>
      <c r="R5" s="9"/>
      <c r="S5" s="9"/>
      <c r="T5" s="9"/>
      <c r="U5" s="9"/>
      <c r="V5" s="98" t="s">
        <v>494</v>
      </c>
    </row>
    <row r="6" spans="1:22" ht="12" thickBot="1">
      <c r="A6" s="66"/>
      <c r="B6" s="66"/>
      <c r="C6" s="31"/>
      <c r="D6" s="70"/>
      <c r="E6" s="9"/>
      <c r="F6" s="9"/>
      <c r="G6" s="9"/>
      <c r="H6" s="9"/>
      <c r="I6" s="9"/>
      <c r="J6" s="9"/>
      <c r="K6" s="9"/>
      <c r="L6" s="9"/>
      <c r="M6" s="9"/>
      <c r="N6" s="9"/>
      <c r="O6" s="9"/>
      <c r="P6" s="9"/>
      <c r="Q6" s="9"/>
      <c r="R6" s="9"/>
      <c r="S6" s="9"/>
      <c r="T6" s="9"/>
      <c r="U6" s="9"/>
      <c r="V6" s="71"/>
    </row>
    <row r="7" spans="1:27" s="81" customFormat="1" ht="15" customHeight="1">
      <c r="A7" s="77"/>
      <c r="B7" s="77"/>
      <c r="C7" s="78"/>
      <c r="D7" s="79"/>
      <c r="E7" s="404" t="s">
        <v>285</v>
      </c>
      <c r="F7" s="405"/>
      <c r="G7" s="405"/>
      <c r="H7" s="405"/>
      <c r="I7" s="405"/>
      <c r="J7" s="405"/>
      <c r="K7" s="405"/>
      <c r="L7" s="405"/>
      <c r="M7" s="405"/>
      <c r="N7" s="405"/>
      <c r="O7" s="405"/>
      <c r="P7" s="405"/>
      <c r="Q7" s="405"/>
      <c r="R7" s="405"/>
      <c r="S7" s="405"/>
      <c r="T7" s="405"/>
      <c r="U7" s="406"/>
      <c r="V7" s="80"/>
      <c r="X7" s="82"/>
      <c r="Y7" s="82"/>
      <c r="Z7" s="82"/>
      <c r="AA7" s="82"/>
    </row>
    <row r="8" spans="1:27" s="81" customFormat="1" ht="15" customHeight="1">
      <c r="A8" s="77"/>
      <c r="B8" s="77"/>
      <c r="C8" s="78"/>
      <c r="D8" s="79"/>
      <c r="E8" s="407" t="s">
        <v>286</v>
      </c>
      <c r="F8" s="408"/>
      <c r="G8" s="408"/>
      <c r="H8" s="408"/>
      <c r="I8" s="408"/>
      <c r="J8" s="408"/>
      <c r="K8" s="408"/>
      <c r="L8" s="408"/>
      <c r="M8" s="408"/>
      <c r="N8" s="408"/>
      <c r="O8" s="408"/>
      <c r="P8" s="408"/>
      <c r="Q8" s="408"/>
      <c r="R8" s="408"/>
      <c r="S8" s="408"/>
      <c r="T8" s="408"/>
      <c r="U8" s="409"/>
      <c r="V8" s="80"/>
      <c r="X8" s="82"/>
      <c r="Y8" s="82"/>
      <c r="Z8" s="82"/>
      <c r="AA8" s="82"/>
    </row>
    <row r="9" spans="1:27" s="81" customFormat="1" ht="15" customHeight="1">
      <c r="A9" s="77"/>
      <c r="B9" s="77"/>
      <c r="C9" s="78"/>
      <c r="D9" s="79"/>
      <c r="E9" s="417" t="e">
        <f>COMPANY</f>
        <v>#REF!</v>
      </c>
      <c r="F9" s="418"/>
      <c r="G9" s="418"/>
      <c r="H9" s="418"/>
      <c r="I9" s="418"/>
      <c r="J9" s="418"/>
      <c r="K9" s="418"/>
      <c r="L9" s="418"/>
      <c r="M9" s="418"/>
      <c r="N9" s="418"/>
      <c r="O9" s="418"/>
      <c r="P9" s="418"/>
      <c r="Q9" s="418"/>
      <c r="R9" s="418"/>
      <c r="S9" s="418"/>
      <c r="T9" s="418"/>
      <c r="U9" s="419"/>
      <c r="V9" s="80"/>
      <c r="X9" s="82"/>
      <c r="Y9" s="82"/>
      <c r="Z9" s="82"/>
      <c r="AA9" s="82"/>
    </row>
    <row r="10" spans="1:27" ht="15" customHeight="1" thickBot="1">
      <c r="A10" s="66"/>
      <c r="B10" s="66"/>
      <c r="C10" s="31"/>
      <c r="D10" s="70"/>
      <c r="E10" s="410" t="e">
        <f>"на "&amp;Period_name_3</f>
        <v>#REF!</v>
      </c>
      <c r="F10" s="411"/>
      <c r="G10" s="411"/>
      <c r="H10" s="411"/>
      <c r="I10" s="411"/>
      <c r="J10" s="411"/>
      <c r="K10" s="411"/>
      <c r="L10" s="411"/>
      <c r="M10" s="411"/>
      <c r="N10" s="411"/>
      <c r="O10" s="411"/>
      <c r="P10" s="411"/>
      <c r="Q10" s="411"/>
      <c r="R10" s="411"/>
      <c r="S10" s="411"/>
      <c r="T10" s="411"/>
      <c r="U10" s="412"/>
      <c r="V10" s="71"/>
      <c r="X10" s="76"/>
      <c r="Y10" s="76"/>
      <c r="Z10" s="76"/>
      <c r="AA10" s="76"/>
    </row>
    <row r="11" spans="1:27" ht="12" thickBot="1">
      <c r="A11" s="66"/>
      <c r="B11" s="66"/>
      <c r="C11" s="31"/>
      <c r="D11" s="70"/>
      <c r="E11" s="9"/>
      <c r="F11" s="9"/>
      <c r="G11" s="9"/>
      <c r="H11" s="9"/>
      <c r="I11" s="9"/>
      <c r="J11" s="9"/>
      <c r="K11" s="9"/>
      <c r="L11" s="9"/>
      <c r="M11" s="9"/>
      <c r="N11" s="9"/>
      <c r="O11" s="9"/>
      <c r="P11" s="9"/>
      <c r="Q11" s="9"/>
      <c r="R11" s="9"/>
      <c r="S11" s="9"/>
      <c r="T11" s="9"/>
      <c r="U11" s="9"/>
      <c r="V11" s="71"/>
      <c r="X11" s="76"/>
      <c r="Y11" s="76"/>
      <c r="Z11" s="76"/>
      <c r="AA11" s="76"/>
    </row>
    <row r="12" spans="1:27" ht="60" customHeight="1">
      <c r="A12" s="66"/>
      <c r="B12" s="66"/>
      <c r="C12" s="31"/>
      <c r="D12" s="70"/>
      <c r="E12" s="413" t="s">
        <v>287</v>
      </c>
      <c r="F12" s="400"/>
      <c r="G12" s="416" t="s">
        <v>288</v>
      </c>
      <c r="H12" s="416"/>
      <c r="I12" s="416"/>
      <c r="J12" s="416" t="s">
        <v>289</v>
      </c>
      <c r="K12" s="416"/>
      <c r="L12" s="416"/>
      <c r="M12" s="416" t="s">
        <v>460</v>
      </c>
      <c r="N12" s="416"/>
      <c r="O12" s="416"/>
      <c r="P12" s="391" t="s">
        <v>290</v>
      </c>
      <c r="Q12" s="400" t="s">
        <v>291</v>
      </c>
      <c r="R12" s="400"/>
      <c r="S12" s="400" t="s">
        <v>292</v>
      </c>
      <c r="T12" s="400" t="s">
        <v>293</v>
      </c>
      <c r="U12" s="394" t="s">
        <v>294</v>
      </c>
      <c r="V12" s="71"/>
      <c r="W12" s="103"/>
      <c r="X12" s="76"/>
      <c r="Y12" s="76"/>
      <c r="Z12" s="76"/>
      <c r="AA12" s="76"/>
    </row>
    <row r="13" spans="1:27" ht="15" customHeight="1">
      <c r="A13" s="66"/>
      <c r="B13" s="66"/>
      <c r="C13" s="31"/>
      <c r="D13" s="70"/>
      <c r="E13" s="414"/>
      <c r="F13" s="401"/>
      <c r="G13" s="397" t="s">
        <v>344</v>
      </c>
      <c r="H13" s="397" t="s">
        <v>295</v>
      </c>
      <c r="I13" s="397"/>
      <c r="J13" s="397" t="s">
        <v>344</v>
      </c>
      <c r="K13" s="397" t="s">
        <v>295</v>
      </c>
      <c r="L13" s="397"/>
      <c r="M13" s="397" t="s">
        <v>344</v>
      </c>
      <c r="N13" s="397" t="s">
        <v>295</v>
      </c>
      <c r="O13" s="397"/>
      <c r="P13" s="392"/>
      <c r="Q13" s="401"/>
      <c r="R13" s="401"/>
      <c r="S13" s="401"/>
      <c r="T13" s="401"/>
      <c r="U13" s="395"/>
      <c r="V13" s="71"/>
      <c r="X13" s="76"/>
      <c r="Y13" s="76"/>
      <c r="Z13" s="76"/>
      <c r="AA13" s="76"/>
    </row>
    <row r="14" spans="1:27" ht="51" customHeight="1">
      <c r="A14" s="66"/>
      <c r="B14" s="66"/>
      <c r="C14" s="31"/>
      <c r="D14" s="70"/>
      <c r="E14" s="414"/>
      <c r="F14" s="401"/>
      <c r="G14" s="397"/>
      <c r="H14" s="91" t="s">
        <v>345</v>
      </c>
      <c r="I14" s="91" t="s">
        <v>346</v>
      </c>
      <c r="J14" s="397"/>
      <c r="K14" s="91" t="s">
        <v>345</v>
      </c>
      <c r="L14" s="91" t="s">
        <v>346</v>
      </c>
      <c r="M14" s="397"/>
      <c r="N14" s="91" t="s">
        <v>345</v>
      </c>
      <c r="O14" s="91" t="s">
        <v>346</v>
      </c>
      <c r="P14" s="392"/>
      <c r="Q14" s="401" t="s">
        <v>296</v>
      </c>
      <c r="R14" s="401" t="s">
        <v>297</v>
      </c>
      <c r="S14" s="401"/>
      <c r="T14" s="401"/>
      <c r="U14" s="395"/>
      <c r="V14" s="71"/>
      <c r="X14" s="76"/>
      <c r="Y14" s="76"/>
      <c r="Z14" s="76"/>
      <c r="AA14" s="76"/>
    </row>
    <row r="15" spans="1:27" ht="23.25" thickBot="1">
      <c r="A15" s="66"/>
      <c r="B15" s="66"/>
      <c r="C15" s="31"/>
      <c r="D15" s="70"/>
      <c r="E15" s="415"/>
      <c r="F15" s="402"/>
      <c r="G15" s="93" t="s">
        <v>343</v>
      </c>
      <c r="H15" s="93" t="s">
        <v>343</v>
      </c>
      <c r="I15" s="93" t="s">
        <v>320</v>
      </c>
      <c r="J15" s="93" t="s">
        <v>343</v>
      </c>
      <c r="K15" s="93" t="s">
        <v>343</v>
      </c>
      <c r="L15" s="93" t="s">
        <v>320</v>
      </c>
      <c r="M15" s="93" t="s">
        <v>343</v>
      </c>
      <c r="N15" s="93" t="s">
        <v>343</v>
      </c>
      <c r="O15" s="93" t="s">
        <v>320</v>
      </c>
      <c r="P15" s="393"/>
      <c r="Q15" s="402"/>
      <c r="R15" s="402"/>
      <c r="S15" s="402"/>
      <c r="T15" s="402"/>
      <c r="U15" s="396"/>
      <c r="V15" s="71"/>
      <c r="X15" s="76"/>
      <c r="Y15" s="76"/>
      <c r="Z15" s="76"/>
      <c r="AA15" s="76"/>
    </row>
    <row r="16" spans="1:27" ht="12" thickBot="1">
      <c r="A16" s="66"/>
      <c r="B16" s="66"/>
      <c r="C16" s="31"/>
      <c r="D16" s="70"/>
      <c r="E16" s="87">
        <v>1</v>
      </c>
      <c r="F16" s="88">
        <v>2</v>
      </c>
      <c r="G16" s="88">
        <v>3</v>
      </c>
      <c r="H16" s="88">
        <v>4</v>
      </c>
      <c r="I16" s="88">
        <v>5</v>
      </c>
      <c r="J16" s="88">
        <v>6</v>
      </c>
      <c r="K16" s="88">
        <v>7</v>
      </c>
      <c r="L16" s="88">
        <v>8</v>
      </c>
      <c r="M16" s="88">
        <v>9</v>
      </c>
      <c r="N16" s="88">
        <v>10</v>
      </c>
      <c r="O16" s="88">
        <v>11</v>
      </c>
      <c r="P16" s="88">
        <v>12</v>
      </c>
      <c r="Q16" s="88">
        <v>13</v>
      </c>
      <c r="R16" s="89">
        <v>14</v>
      </c>
      <c r="S16" s="89">
        <v>15</v>
      </c>
      <c r="T16" s="89">
        <v>16</v>
      </c>
      <c r="U16" s="90">
        <v>17</v>
      </c>
      <c r="V16" s="71"/>
      <c r="X16" s="76"/>
      <c r="Y16" s="76"/>
      <c r="Z16" s="76"/>
      <c r="AA16" s="76"/>
    </row>
    <row r="17" spans="1:27" ht="12" thickBot="1">
      <c r="A17" s="75" t="s">
        <v>283</v>
      </c>
      <c r="B17" s="66"/>
      <c r="C17" s="31"/>
      <c r="D17" s="70"/>
      <c r="E17" s="9"/>
      <c r="F17" s="9"/>
      <c r="G17" s="9"/>
      <c r="H17" s="9"/>
      <c r="I17" s="9"/>
      <c r="J17" s="9"/>
      <c r="K17" s="9"/>
      <c r="L17" s="9"/>
      <c r="M17" s="9"/>
      <c r="N17" s="9"/>
      <c r="O17" s="9"/>
      <c r="P17" s="9"/>
      <c r="Q17" s="9"/>
      <c r="R17" s="9"/>
      <c r="S17" s="9"/>
      <c r="T17" s="9"/>
      <c r="U17" s="9"/>
      <c r="V17" s="71"/>
      <c r="X17" s="76"/>
      <c r="Y17" s="76"/>
      <c r="Z17" s="76"/>
      <c r="AA17" s="76"/>
    </row>
    <row r="18" spans="1:27" ht="22.5">
      <c r="A18" s="66"/>
      <c r="B18" s="66"/>
      <c r="C18" s="31"/>
      <c r="D18" s="70"/>
      <c r="E18" s="247" t="s">
        <v>298</v>
      </c>
      <c r="F18" s="95" t="s">
        <v>299</v>
      </c>
      <c r="G18" s="101"/>
      <c r="H18" s="101"/>
      <c r="I18" s="101"/>
      <c r="J18" s="101"/>
      <c r="K18" s="101"/>
      <c r="L18" s="102"/>
      <c r="M18" s="101"/>
      <c r="N18" s="101"/>
      <c r="O18" s="102"/>
      <c r="P18" s="249" t="s">
        <v>356</v>
      </c>
      <c r="Q18" s="107"/>
      <c r="R18" s="126"/>
      <c r="S18" s="107"/>
      <c r="T18" s="107"/>
      <c r="U18" s="128"/>
      <c r="V18" s="71"/>
      <c r="X18" s="76"/>
      <c r="Y18" s="76"/>
      <c r="Z18" s="76"/>
      <c r="AA18" s="76"/>
    </row>
    <row r="19" spans="1:27" ht="22.5" hidden="1">
      <c r="A19" s="118"/>
      <c r="B19" s="118">
        <v>1</v>
      </c>
      <c r="C19" s="230" t="s">
        <v>423</v>
      </c>
      <c r="D19" s="70"/>
      <c r="E19" s="248"/>
      <c r="F19" s="256"/>
      <c r="G19" s="257"/>
      <c r="H19" s="257"/>
      <c r="I19" s="257"/>
      <c r="J19" s="96" t="s">
        <v>301</v>
      </c>
      <c r="K19" s="96" t="s">
        <v>301</v>
      </c>
      <c r="L19" s="96" t="s">
        <v>301</v>
      </c>
      <c r="M19" s="96" t="s">
        <v>301</v>
      </c>
      <c r="N19" s="96" t="s">
        <v>301</v>
      </c>
      <c r="O19" s="96" t="s">
        <v>301</v>
      </c>
      <c r="P19" s="202" t="s">
        <v>356</v>
      </c>
      <c r="Q19" s="258"/>
      <c r="R19" s="259"/>
      <c r="S19" s="258"/>
      <c r="T19" s="258"/>
      <c r="U19" s="260"/>
      <c r="V19" s="71"/>
      <c r="X19" s="76"/>
      <c r="Y19" s="76"/>
      <c r="Z19" s="76"/>
      <c r="AA19" s="76"/>
    </row>
    <row r="20" spans="1:27" ht="11.25">
      <c r="A20" s="118"/>
      <c r="B20" s="118">
        <v>0</v>
      </c>
      <c r="C20" s="31"/>
      <c r="D20" s="70"/>
      <c r="E20" s="248"/>
      <c r="F20" s="151" t="s">
        <v>284</v>
      </c>
      <c r="G20" s="151"/>
      <c r="H20" s="151"/>
      <c r="I20" s="151"/>
      <c r="J20" s="151"/>
      <c r="K20" s="151"/>
      <c r="L20" s="151"/>
      <c r="M20" s="151"/>
      <c r="N20" s="151"/>
      <c r="O20" s="151"/>
      <c r="P20" s="151"/>
      <c r="Q20" s="151"/>
      <c r="R20" s="151"/>
      <c r="S20" s="151"/>
      <c r="T20" s="151"/>
      <c r="U20" s="245"/>
      <c r="V20" s="71"/>
      <c r="X20" s="76"/>
      <c r="Y20" s="76"/>
      <c r="Z20" s="76"/>
      <c r="AA20" s="76"/>
    </row>
    <row r="21" spans="1:27" ht="78.75">
      <c r="A21" s="66"/>
      <c r="B21" s="66">
        <v>1</v>
      </c>
      <c r="C21" s="31"/>
      <c r="D21" s="70"/>
      <c r="E21" s="248"/>
      <c r="F21" s="94" t="s">
        <v>300</v>
      </c>
      <c r="G21" s="99"/>
      <c r="H21" s="99"/>
      <c r="I21" s="99"/>
      <c r="J21" s="99"/>
      <c r="K21" s="99"/>
      <c r="L21" s="100"/>
      <c r="M21" s="96" t="s">
        <v>301</v>
      </c>
      <c r="N21" s="96" t="s">
        <v>301</v>
      </c>
      <c r="O21" s="96" t="s">
        <v>301</v>
      </c>
      <c r="P21" s="96" t="s">
        <v>301</v>
      </c>
      <c r="Q21" s="96" t="s">
        <v>301</v>
      </c>
      <c r="R21" s="96" t="s">
        <v>301</v>
      </c>
      <c r="S21" s="96" t="s">
        <v>301</v>
      </c>
      <c r="T21" s="96" t="s">
        <v>301</v>
      </c>
      <c r="U21" s="97" t="s">
        <v>301</v>
      </c>
      <c r="V21" s="71"/>
      <c r="X21" s="76"/>
      <c r="Y21" s="76"/>
      <c r="Z21" s="76"/>
      <c r="AA21" s="76"/>
    </row>
    <row r="22" spans="1:29" ht="67.5">
      <c r="A22" s="66"/>
      <c r="B22" s="66"/>
      <c r="C22" s="31"/>
      <c r="D22" s="70"/>
      <c r="E22" s="248"/>
      <c r="F22" s="94" t="s">
        <v>302</v>
      </c>
      <c r="G22" s="99"/>
      <c r="H22" s="99"/>
      <c r="I22" s="99"/>
      <c r="J22" s="99"/>
      <c r="K22" s="99"/>
      <c r="L22" s="100"/>
      <c r="M22" s="96" t="s">
        <v>301</v>
      </c>
      <c r="N22" s="96" t="s">
        <v>301</v>
      </c>
      <c r="O22" s="96" t="s">
        <v>301</v>
      </c>
      <c r="P22" s="96" t="s">
        <v>301</v>
      </c>
      <c r="Q22" s="232" t="s">
        <v>301</v>
      </c>
      <c r="R22" s="232" t="s">
        <v>301</v>
      </c>
      <c r="S22" s="232" t="s">
        <v>301</v>
      </c>
      <c r="T22" s="232" t="s">
        <v>301</v>
      </c>
      <c r="U22" s="97" t="s">
        <v>301</v>
      </c>
      <c r="V22" s="71"/>
      <c r="X22" s="76"/>
      <c r="Y22" s="76"/>
      <c r="Z22" s="76"/>
      <c r="AA22" s="76"/>
      <c r="AC22" s="9"/>
    </row>
    <row r="23" spans="1:27" ht="22.5">
      <c r="A23" s="66"/>
      <c r="B23" s="66"/>
      <c r="C23" s="31"/>
      <c r="D23" s="70"/>
      <c r="E23" s="246"/>
      <c r="F23" s="94" t="s">
        <v>303</v>
      </c>
      <c r="G23" s="99"/>
      <c r="H23" s="99"/>
      <c r="I23" s="99"/>
      <c r="J23" s="99"/>
      <c r="K23" s="99"/>
      <c r="L23" s="100"/>
      <c r="M23" s="99"/>
      <c r="N23" s="99"/>
      <c r="O23" s="100"/>
      <c r="P23" s="157" t="s">
        <v>356</v>
      </c>
      <c r="Q23" s="108"/>
      <c r="R23" s="127"/>
      <c r="S23" s="108"/>
      <c r="T23" s="108"/>
      <c r="U23" s="129"/>
      <c r="V23" s="71"/>
      <c r="X23" s="76"/>
      <c r="Y23" s="76"/>
      <c r="Z23" s="76"/>
      <c r="AA23" s="76"/>
    </row>
    <row r="24" spans="1:27" ht="22.5" hidden="1">
      <c r="A24" s="118"/>
      <c r="B24" s="118">
        <v>1</v>
      </c>
      <c r="C24" s="230" t="s">
        <v>423</v>
      </c>
      <c r="D24" s="70"/>
      <c r="E24" s="248"/>
      <c r="F24" s="256"/>
      <c r="G24" s="257"/>
      <c r="H24" s="257"/>
      <c r="I24" s="257"/>
      <c r="J24" s="96" t="s">
        <v>301</v>
      </c>
      <c r="K24" s="96" t="s">
        <v>301</v>
      </c>
      <c r="L24" s="96" t="s">
        <v>301</v>
      </c>
      <c r="M24" s="96" t="s">
        <v>301</v>
      </c>
      <c r="N24" s="96" t="s">
        <v>301</v>
      </c>
      <c r="O24" s="96" t="s">
        <v>301</v>
      </c>
      <c r="P24" s="202" t="s">
        <v>356</v>
      </c>
      <c r="Q24" s="258"/>
      <c r="R24" s="259"/>
      <c r="S24" s="258"/>
      <c r="T24" s="258"/>
      <c r="U24" s="260"/>
      <c r="V24" s="71"/>
      <c r="X24" s="76"/>
      <c r="Y24" s="76"/>
      <c r="Z24" s="76"/>
      <c r="AA24" s="76"/>
    </row>
    <row r="25" spans="1:27" ht="11.25">
      <c r="A25" s="118"/>
      <c r="B25" s="118">
        <v>0</v>
      </c>
      <c r="C25" s="31"/>
      <c r="D25" s="70"/>
      <c r="E25" s="253"/>
      <c r="F25" s="151" t="s">
        <v>284</v>
      </c>
      <c r="G25" s="151"/>
      <c r="H25" s="151"/>
      <c r="I25" s="151"/>
      <c r="J25" s="151"/>
      <c r="K25" s="151"/>
      <c r="L25" s="151"/>
      <c r="M25" s="151"/>
      <c r="N25" s="151"/>
      <c r="O25" s="151"/>
      <c r="P25" s="151"/>
      <c r="Q25" s="151"/>
      <c r="R25" s="151"/>
      <c r="S25" s="151"/>
      <c r="T25" s="151"/>
      <c r="U25" s="245"/>
      <c r="V25" s="71"/>
      <c r="X25" s="76"/>
      <c r="Y25" s="76"/>
      <c r="Z25" s="76"/>
      <c r="AA25" s="76"/>
    </row>
    <row r="26" spans="1:27" ht="14.25" customHeight="1">
      <c r="A26" s="66"/>
      <c r="B26" s="66"/>
      <c r="C26" s="31"/>
      <c r="D26" s="70"/>
      <c r="E26" s="398" t="s">
        <v>304</v>
      </c>
      <c r="F26" s="399"/>
      <c r="G26" s="105"/>
      <c r="H26" s="105"/>
      <c r="I26" s="105"/>
      <c r="J26" s="105"/>
      <c r="K26" s="105"/>
      <c r="L26" s="105"/>
      <c r="M26" s="105"/>
      <c r="N26" s="105"/>
      <c r="O26" s="105"/>
      <c r="P26" s="105"/>
      <c r="Q26" s="105"/>
      <c r="R26" s="105"/>
      <c r="S26" s="105"/>
      <c r="T26" s="105"/>
      <c r="U26" s="106"/>
      <c r="V26" s="71"/>
      <c r="X26" s="76"/>
      <c r="Y26" s="76"/>
      <c r="Z26" s="76"/>
      <c r="AA26" s="76"/>
    </row>
    <row r="27" spans="1:27" ht="22.5" customHeight="1">
      <c r="A27" s="66"/>
      <c r="B27" s="66"/>
      <c r="C27" s="31"/>
      <c r="D27" s="70"/>
      <c r="E27" s="204" t="s">
        <v>339</v>
      </c>
      <c r="F27" s="94" t="s">
        <v>299</v>
      </c>
      <c r="G27" s="99"/>
      <c r="H27" s="99"/>
      <c r="I27" s="99"/>
      <c r="J27" s="99"/>
      <c r="K27" s="99"/>
      <c r="L27" s="100"/>
      <c r="M27" s="99"/>
      <c r="N27" s="99"/>
      <c r="O27" s="100"/>
      <c r="P27" s="157" t="s">
        <v>356</v>
      </c>
      <c r="Q27" s="108"/>
      <c r="R27" s="127"/>
      <c r="S27" s="108"/>
      <c r="T27" s="108"/>
      <c r="U27" s="129"/>
      <c r="V27" s="71"/>
      <c r="X27" s="76"/>
      <c r="Y27" s="76"/>
      <c r="Z27" s="76"/>
      <c r="AA27" s="76"/>
    </row>
    <row r="28" spans="1:27" ht="22.5" hidden="1">
      <c r="A28" s="118"/>
      <c r="B28" s="118">
        <v>1</v>
      </c>
      <c r="C28" s="230" t="s">
        <v>423</v>
      </c>
      <c r="D28" s="70"/>
      <c r="E28" s="239"/>
      <c r="F28" s="256"/>
      <c r="G28" s="257"/>
      <c r="H28" s="257"/>
      <c r="I28" s="257"/>
      <c r="J28" s="96" t="s">
        <v>301</v>
      </c>
      <c r="K28" s="96" t="s">
        <v>301</v>
      </c>
      <c r="L28" s="96" t="s">
        <v>301</v>
      </c>
      <c r="M28" s="96" t="s">
        <v>301</v>
      </c>
      <c r="N28" s="96" t="s">
        <v>301</v>
      </c>
      <c r="O28" s="96" t="s">
        <v>301</v>
      </c>
      <c r="P28" s="202" t="s">
        <v>356</v>
      </c>
      <c r="Q28" s="258"/>
      <c r="R28" s="259"/>
      <c r="S28" s="258"/>
      <c r="T28" s="258"/>
      <c r="U28" s="260"/>
      <c r="V28" s="71"/>
      <c r="X28" s="76"/>
      <c r="Y28" s="76"/>
      <c r="Z28" s="76"/>
      <c r="AA28" s="76"/>
    </row>
    <row r="29" spans="1:27" ht="11.25" hidden="1">
      <c r="A29" s="118"/>
      <c r="B29" s="118">
        <v>0</v>
      </c>
      <c r="C29" s="31"/>
      <c r="D29" s="70"/>
      <c r="E29" s="239"/>
      <c r="F29" s="151" t="s">
        <v>284</v>
      </c>
      <c r="G29" s="151"/>
      <c r="H29" s="151"/>
      <c r="I29" s="151"/>
      <c r="J29" s="151"/>
      <c r="K29" s="151"/>
      <c r="L29" s="151"/>
      <c r="M29" s="151"/>
      <c r="N29" s="151"/>
      <c r="O29" s="151"/>
      <c r="P29" s="151"/>
      <c r="Q29" s="151"/>
      <c r="R29" s="151"/>
      <c r="S29" s="151"/>
      <c r="T29" s="151"/>
      <c r="U29" s="245"/>
      <c r="V29" s="71"/>
      <c r="X29" s="76"/>
      <c r="Y29" s="76"/>
      <c r="Z29" s="76"/>
      <c r="AA29" s="76"/>
    </row>
    <row r="30" spans="1:27" ht="78.75">
      <c r="A30" s="66"/>
      <c r="B30" s="66">
        <v>1</v>
      </c>
      <c r="C30" s="31"/>
      <c r="D30" s="70"/>
      <c r="E30" s="239"/>
      <c r="F30" s="94" t="s">
        <v>300</v>
      </c>
      <c r="G30" s="99"/>
      <c r="H30" s="99"/>
      <c r="I30" s="99"/>
      <c r="J30" s="99"/>
      <c r="K30" s="99"/>
      <c r="L30" s="100"/>
      <c r="M30" s="96" t="s">
        <v>301</v>
      </c>
      <c r="N30" s="96" t="s">
        <v>301</v>
      </c>
      <c r="O30" s="96" t="s">
        <v>301</v>
      </c>
      <c r="P30" s="96" t="s">
        <v>301</v>
      </c>
      <c r="Q30" s="96" t="s">
        <v>301</v>
      </c>
      <c r="R30" s="96" t="s">
        <v>301</v>
      </c>
      <c r="S30" s="96" t="s">
        <v>301</v>
      </c>
      <c r="T30" s="96" t="s">
        <v>301</v>
      </c>
      <c r="U30" s="97" t="s">
        <v>301</v>
      </c>
      <c r="V30" s="71"/>
      <c r="X30" s="76"/>
      <c r="Y30" s="76"/>
      <c r="Z30" s="76"/>
      <c r="AA30" s="76"/>
    </row>
    <row r="31" spans="1:27" ht="67.5">
      <c r="A31" s="66"/>
      <c r="B31" s="66"/>
      <c r="C31" s="31"/>
      <c r="D31" s="70"/>
      <c r="E31" s="246"/>
      <c r="F31" s="94" t="s">
        <v>302</v>
      </c>
      <c r="G31" s="99"/>
      <c r="H31" s="99"/>
      <c r="I31" s="99"/>
      <c r="J31" s="99"/>
      <c r="K31" s="99"/>
      <c r="L31" s="100"/>
      <c r="M31" s="96" t="s">
        <v>301</v>
      </c>
      <c r="N31" s="96" t="s">
        <v>301</v>
      </c>
      <c r="O31" s="96" t="s">
        <v>301</v>
      </c>
      <c r="P31" s="96" t="s">
        <v>301</v>
      </c>
      <c r="Q31" s="96" t="s">
        <v>301</v>
      </c>
      <c r="R31" s="96" t="s">
        <v>301</v>
      </c>
      <c r="S31" s="96" t="s">
        <v>301</v>
      </c>
      <c r="T31" s="96" t="s">
        <v>301</v>
      </c>
      <c r="U31" s="97" t="s">
        <v>301</v>
      </c>
      <c r="V31" s="71"/>
      <c r="X31" s="76"/>
      <c r="Y31" s="76"/>
      <c r="Z31" s="76"/>
      <c r="AA31" s="76"/>
    </row>
    <row r="32" spans="1:27" ht="22.5" hidden="1">
      <c r="A32" s="66"/>
      <c r="B32" s="66"/>
      <c r="C32" s="31"/>
      <c r="D32" s="70"/>
      <c r="E32" s="246"/>
      <c r="F32" s="94" t="s">
        <v>303</v>
      </c>
      <c r="G32" s="99"/>
      <c r="H32" s="99"/>
      <c r="I32" s="99"/>
      <c r="J32" s="99"/>
      <c r="K32" s="99"/>
      <c r="L32" s="100"/>
      <c r="M32" s="99"/>
      <c r="N32" s="99"/>
      <c r="O32" s="100"/>
      <c r="P32" s="157" t="s">
        <v>356</v>
      </c>
      <c r="Q32" s="108"/>
      <c r="R32" s="127"/>
      <c r="S32" s="108"/>
      <c r="T32" s="108"/>
      <c r="U32" s="129"/>
      <c r="V32" s="71"/>
      <c r="X32" s="76"/>
      <c r="Y32" s="76"/>
      <c r="Z32" s="76"/>
      <c r="AA32" s="76"/>
    </row>
    <row r="33" spans="1:27" ht="22.5" hidden="1">
      <c r="A33" s="118"/>
      <c r="B33" s="118">
        <v>1</v>
      </c>
      <c r="C33" s="230" t="s">
        <v>423</v>
      </c>
      <c r="D33" s="70"/>
      <c r="E33" s="239"/>
      <c r="F33" s="250"/>
      <c r="G33" s="211"/>
      <c r="H33" s="211"/>
      <c r="I33" s="211"/>
      <c r="J33" s="96" t="s">
        <v>301</v>
      </c>
      <c r="K33" s="96" t="s">
        <v>301</v>
      </c>
      <c r="L33" s="96" t="s">
        <v>301</v>
      </c>
      <c r="M33" s="96" t="s">
        <v>301</v>
      </c>
      <c r="N33" s="96" t="s">
        <v>301</v>
      </c>
      <c r="O33" s="96" t="s">
        <v>301</v>
      </c>
      <c r="P33" s="202" t="s">
        <v>356</v>
      </c>
      <c r="Q33" s="242"/>
      <c r="R33" s="243"/>
      <c r="S33" s="242"/>
      <c r="T33" s="242"/>
      <c r="U33" s="244"/>
      <c r="V33" s="71"/>
      <c r="X33" s="76"/>
      <c r="Y33" s="76"/>
      <c r="Z33" s="76"/>
      <c r="AA33" s="76"/>
    </row>
    <row r="34" spans="1:27" ht="11.25">
      <c r="A34" s="118"/>
      <c r="B34" s="118">
        <v>0</v>
      </c>
      <c r="C34" s="31"/>
      <c r="D34" s="70"/>
      <c r="E34" s="239"/>
      <c r="F34" s="151" t="s">
        <v>284</v>
      </c>
      <c r="G34" s="151"/>
      <c r="H34" s="151"/>
      <c r="I34" s="151"/>
      <c r="J34" s="151"/>
      <c r="K34" s="151"/>
      <c r="L34" s="151"/>
      <c r="M34" s="151"/>
      <c r="N34" s="151"/>
      <c r="O34" s="151"/>
      <c r="P34" s="151"/>
      <c r="Q34" s="151"/>
      <c r="R34" s="151"/>
      <c r="S34" s="151"/>
      <c r="T34" s="151"/>
      <c r="U34" s="245"/>
      <c r="V34" s="71"/>
      <c r="X34" s="76"/>
      <c r="Y34" s="76"/>
      <c r="Z34" s="76"/>
      <c r="AA34" s="76"/>
    </row>
    <row r="35" spans="1:27" ht="22.5" customHeight="1">
      <c r="A35" s="66"/>
      <c r="B35" s="66"/>
      <c r="C35" s="31"/>
      <c r="D35" s="70"/>
      <c r="E35" s="251" t="s">
        <v>340</v>
      </c>
      <c r="F35" s="94" t="s">
        <v>299</v>
      </c>
      <c r="G35" s="99"/>
      <c r="H35" s="99"/>
      <c r="I35" s="99"/>
      <c r="J35" s="99"/>
      <c r="K35" s="99"/>
      <c r="L35" s="100"/>
      <c r="M35" s="99"/>
      <c r="N35" s="99"/>
      <c r="O35" s="100"/>
      <c r="P35" s="157" t="s">
        <v>356</v>
      </c>
      <c r="Q35" s="108"/>
      <c r="R35" s="127"/>
      <c r="S35" s="108"/>
      <c r="T35" s="108"/>
      <c r="U35" s="129"/>
      <c r="V35" s="71"/>
      <c r="X35" s="76"/>
      <c r="Y35" s="76"/>
      <c r="Z35" s="76"/>
      <c r="AA35" s="76"/>
    </row>
    <row r="36" spans="1:27" ht="22.5" hidden="1">
      <c r="A36" s="118"/>
      <c r="B36" s="118">
        <v>1</v>
      </c>
      <c r="C36" s="230" t="s">
        <v>423</v>
      </c>
      <c r="D36" s="70"/>
      <c r="E36" s="246"/>
      <c r="F36" s="256"/>
      <c r="G36" s="211"/>
      <c r="H36" s="211"/>
      <c r="I36" s="211"/>
      <c r="J36" s="96" t="s">
        <v>301</v>
      </c>
      <c r="K36" s="96" t="s">
        <v>301</v>
      </c>
      <c r="L36" s="96" t="s">
        <v>301</v>
      </c>
      <c r="M36" s="96" t="s">
        <v>301</v>
      </c>
      <c r="N36" s="96" t="s">
        <v>301</v>
      </c>
      <c r="O36" s="96" t="s">
        <v>301</v>
      </c>
      <c r="P36" s="202" t="s">
        <v>356</v>
      </c>
      <c r="Q36" s="242"/>
      <c r="R36" s="243"/>
      <c r="S36" s="242"/>
      <c r="T36" s="242"/>
      <c r="U36" s="244"/>
      <c r="V36" s="71"/>
      <c r="X36" s="76"/>
      <c r="Y36" s="76"/>
      <c r="Z36" s="76"/>
      <c r="AA36" s="76"/>
    </row>
    <row r="37" spans="1:27" ht="11.25" hidden="1">
      <c r="A37" s="118"/>
      <c r="B37" s="118">
        <v>0</v>
      </c>
      <c r="C37" s="31"/>
      <c r="D37" s="70"/>
      <c r="E37" s="246"/>
      <c r="F37" s="151" t="s">
        <v>284</v>
      </c>
      <c r="G37" s="151"/>
      <c r="H37" s="151"/>
      <c r="I37" s="151"/>
      <c r="J37" s="151"/>
      <c r="K37" s="151"/>
      <c r="L37" s="151"/>
      <c r="M37" s="151"/>
      <c r="N37" s="151"/>
      <c r="O37" s="151"/>
      <c r="P37" s="151"/>
      <c r="Q37" s="151"/>
      <c r="R37" s="151"/>
      <c r="S37" s="151"/>
      <c r="T37" s="151"/>
      <c r="U37" s="245"/>
      <c r="V37" s="71"/>
      <c r="X37" s="76"/>
      <c r="Y37" s="76"/>
      <c r="Z37" s="76"/>
      <c r="AA37" s="76"/>
    </row>
    <row r="38" spans="1:27" ht="78.75">
      <c r="A38" s="66"/>
      <c r="B38" s="66"/>
      <c r="C38" s="31"/>
      <c r="D38" s="70"/>
      <c r="E38" s="246"/>
      <c r="F38" s="94" t="s">
        <v>300</v>
      </c>
      <c r="G38" s="99"/>
      <c r="H38" s="99"/>
      <c r="I38" s="99"/>
      <c r="J38" s="99"/>
      <c r="K38" s="99"/>
      <c r="L38" s="100"/>
      <c r="M38" s="96" t="s">
        <v>301</v>
      </c>
      <c r="N38" s="96" t="s">
        <v>301</v>
      </c>
      <c r="O38" s="96" t="s">
        <v>301</v>
      </c>
      <c r="P38" s="96" t="s">
        <v>301</v>
      </c>
      <c r="Q38" s="96" t="s">
        <v>301</v>
      </c>
      <c r="R38" s="96" t="s">
        <v>301</v>
      </c>
      <c r="S38" s="96" t="s">
        <v>301</v>
      </c>
      <c r="T38" s="96" t="s">
        <v>301</v>
      </c>
      <c r="U38" s="97" t="s">
        <v>301</v>
      </c>
      <c r="V38" s="71"/>
      <c r="X38" s="76"/>
      <c r="Y38" s="76"/>
      <c r="Z38" s="76"/>
      <c r="AA38" s="76"/>
    </row>
    <row r="39" spans="1:27" ht="67.5">
      <c r="A39" s="66"/>
      <c r="B39" s="66"/>
      <c r="C39" s="31"/>
      <c r="D39" s="70"/>
      <c r="E39" s="246"/>
      <c r="F39" s="94" t="s">
        <v>302</v>
      </c>
      <c r="G39" s="99"/>
      <c r="H39" s="99"/>
      <c r="I39" s="99"/>
      <c r="J39" s="99"/>
      <c r="K39" s="99"/>
      <c r="L39" s="100"/>
      <c r="M39" s="96" t="s">
        <v>301</v>
      </c>
      <c r="N39" s="96" t="s">
        <v>301</v>
      </c>
      <c r="O39" s="96" t="s">
        <v>301</v>
      </c>
      <c r="P39" s="96" t="s">
        <v>301</v>
      </c>
      <c r="Q39" s="96" t="s">
        <v>301</v>
      </c>
      <c r="R39" s="96" t="s">
        <v>301</v>
      </c>
      <c r="S39" s="96" t="s">
        <v>301</v>
      </c>
      <c r="T39" s="96" t="s">
        <v>301</v>
      </c>
      <c r="U39" s="97" t="s">
        <v>301</v>
      </c>
      <c r="V39" s="71"/>
      <c r="X39" s="76"/>
      <c r="Y39" s="76"/>
      <c r="Z39" s="76"/>
      <c r="AA39" s="76"/>
    </row>
    <row r="40" spans="1:27" ht="22.5" hidden="1">
      <c r="A40" s="66"/>
      <c r="B40" s="66"/>
      <c r="C40" s="31"/>
      <c r="D40" s="70"/>
      <c r="E40" s="246"/>
      <c r="F40" s="94" t="s">
        <v>303</v>
      </c>
      <c r="G40" s="99"/>
      <c r="H40" s="99"/>
      <c r="I40" s="99"/>
      <c r="J40" s="99"/>
      <c r="K40" s="99"/>
      <c r="L40" s="100"/>
      <c r="M40" s="99"/>
      <c r="N40" s="99"/>
      <c r="O40" s="100"/>
      <c r="P40" s="157" t="s">
        <v>356</v>
      </c>
      <c r="Q40" s="108"/>
      <c r="R40" s="127"/>
      <c r="S40" s="108"/>
      <c r="T40" s="108"/>
      <c r="U40" s="129"/>
      <c r="V40" s="71"/>
      <c r="X40" s="76"/>
      <c r="Y40" s="76"/>
      <c r="Z40" s="76"/>
      <c r="AA40" s="76"/>
    </row>
    <row r="41" spans="1:27" ht="22.5" hidden="1">
      <c r="A41" s="118"/>
      <c r="B41" s="118">
        <v>1</v>
      </c>
      <c r="C41" s="230" t="s">
        <v>423</v>
      </c>
      <c r="D41" s="70"/>
      <c r="E41" s="239"/>
      <c r="F41" s="250"/>
      <c r="G41" s="211"/>
      <c r="H41" s="211"/>
      <c r="I41" s="211"/>
      <c r="J41" s="96" t="s">
        <v>301</v>
      </c>
      <c r="K41" s="96" t="s">
        <v>301</v>
      </c>
      <c r="L41" s="96" t="s">
        <v>301</v>
      </c>
      <c r="M41" s="96" t="s">
        <v>301</v>
      </c>
      <c r="N41" s="96" t="s">
        <v>301</v>
      </c>
      <c r="O41" s="96" t="s">
        <v>301</v>
      </c>
      <c r="P41" s="202" t="s">
        <v>356</v>
      </c>
      <c r="Q41" s="242"/>
      <c r="R41" s="243"/>
      <c r="S41" s="242"/>
      <c r="T41" s="242"/>
      <c r="U41" s="244"/>
      <c r="V41" s="71"/>
      <c r="X41" s="76"/>
      <c r="Y41" s="76"/>
      <c r="Z41" s="76"/>
      <c r="AA41" s="76"/>
    </row>
    <row r="42" spans="1:27" ht="11.25">
      <c r="A42" s="118"/>
      <c r="B42" s="118">
        <v>0</v>
      </c>
      <c r="C42" s="31"/>
      <c r="D42" s="70"/>
      <c r="E42" s="240"/>
      <c r="F42" s="151" t="s">
        <v>284</v>
      </c>
      <c r="G42" s="151"/>
      <c r="H42" s="151"/>
      <c r="I42" s="151"/>
      <c r="J42" s="151"/>
      <c r="K42" s="151"/>
      <c r="L42" s="151"/>
      <c r="M42" s="151"/>
      <c r="N42" s="151"/>
      <c r="O42" s="151"/>
      <c r="P42" s="151"/>
      <c r="Q42" s="151"/>
      <c r="R42" s="151"/>
      <c r="S42" s="151"/>
      <c r="T42" s="151"/>
      <c r="U42" s="245"/>
      <c r="V42" s="71"/>
      <c r="X42" s="76"/>
      <c r="Y42" s="76"/>
      <c r="Z42" s="76"/>
      <c r="AA42" s="76"/>
    </row>
    <row r="43" spans="1:27" ht="22.5">
      <c r="A43" s="66"/>
      <c r="B43" s="66"/>
      <c r="C43" s="31"/>
      <c r="D43" s="70"/>
      <c r="E43" s="204" t="s">
        <v>341</v>
      </c>
      <c r="F43" s="94" t="s">
        <v>299</v>
      </c>
      <c r="G43" s="99"/>
      <c r="H43" s="99"/>
      <c r="I43" s="99"/>
      <c r="J43" s="99"/>
      <c r="K43" s="99"/>
      <c r="L43" s="100"/>
      <c r="M43" s="99"/>
      <c r="N43" s="99"/>
      <c r="O43" s="100"/>
      <c r="P43" s="157" t="s">
        <v>356</v>
      </c>
      <c r="Q43" s="108"/>
      <c r="R43" s="127"/>
      <c r="S43" s="108"/>
      <c r="T43" s="108"/>
      <c r="U43" s="129"/>
      <c r="V43" s="71"/>
      <c r="X43" s="76"/>
      <c r="Y43" s="76"/>
      <c r="Z43" s="76"/>
      <c r="AA43" s="76"/>
    </row>
    <row r="44" spans="1:27" ht="22.5" hidden="1">
      <c r="A44" s="118"/>
      <c r="B44" s="118">
        <v>1</v>
      </c>
      <c r="C44" s="230" t="s">
        <v>423</v>
      </c>
      <c r="D44" s="70"/>
      <c r="E44" s="246"/>
      <c r="F44" s="256"/>
      <c r="G44" s="211"/>
      <c r="H44" s="211"/>
      <c r="I44" s="211"/>
      <c r="J44" s="96" t="s">
        <v>301</v>
      </c>
      <c r="K44" s="96" t="s">
        <v>301</v>
      </c>
      <c r="L44" s="96" t="s">
        <v>301</v>
      </c>
      <c r="M44" s="96" t="s">
        <v>301</v>
      </c>
      <c r="N44" s="96" t="s">
        <v>301</v>
      </c>
      <c r="O44" s="96" t="s">
        <v>301</v>
      </c>
      <c r="P44" s="202" t="s">
        <v>356</v>
      </c>
      <c r="Q44" s="242"/>
      <c r="R44" s="243"/>
      <c r="S44" s="242"/>
      <c r="T44" s="242"/>
      <c r="U44" s="244"/>
      <c r="V44" s="71"/>
      <c r="X44" s="76"/>
      <c r="Y44" s="76"/>
      <c r="Z44" s="76"/>
      <c r="AA44" s="76"/>
    </row>
    <row r="45" spans="1:27" ht="11.25" hidden="1">
      <c r="A45" s="118"/>
      <c r="B45" s="118">
        <v>0</v>
      </c>
      <c r="C45" s="31"/>
      <c r="D45" s="70"/>
      <c r="E45" s="246"/>
      <c r="F45" s="151" t="s">
        <v>284</v>
      </c>
      <c r="G45" s="151"/>
      <c r="H45" s="151"/>
      <c r="I45" s="151"/>
      <c r="J45" s="151"/>
      <c r="K45" s="151"/>
      <c r="L45" s="151"/>
      <c r="M45" s="151"/>
      <c r="N45" s="151"/>
      <c r="O45" s="151"/>
      <c r="P45" s="151"/>
      <c r="Q45" s="151"/>
      <c r="R45" s="151"/>
      <c r="S45" s="151"/>
      <c r="T45" s="151"/>
      <c r="U45" s="245"/>
      <c r="V45" s="71"/>
      <c r="X45" s="76"/>
      <c r="Y45" s="76"/>
      <c r="Z45" s="76"/>
      <c r="AA45" s="76"/>
    </row>
    <row r="46" spans="1:27" ht="78.75">
      <c r="A46" s="66"/>
      <c r="B46" s="66"/>
      <c r="C46" s="31"/>
      <c r="D46" s="70"/>
      <c r="E46" s="246"/>
      <c r="F46" s="94" t="s">
        <v>300</v>
      </c>
      <c r="G46" s="99"/>
      <c r="H46" s="99"/>
      <c r="I46" s="99"/>
      <c r="J46" s="99"/>
      <c r="K46" s="99"/>
      <c r="L46" s="100"/>
      <c r="M46" s="96" t="s">
        <v>301</v>
      </c>
      <c r="N46" s="96" t="s">
        <v>301</v>
      </c>
      <c r="O46" s="96" t="s">
        <v>301</v>
      </c>
      <c r="P46" s="96" t="s">
        <v>301</v>
      </c>
      <c r="Q46" s="96" t="s">
        <v>301</v>
      </c>
      <c r="R46" s="96" t="s">
        <v>301</v>
      </c>
      <c r="S46" s="96" t="s">
        <v>301</v>
      </c>
      <c r="T46" s="96" t="s">
        <v>301</v>
      </c>
      <c r="U46" s="97" t="s">
        <v>301</v>
      </c>
      <c r="V46" s="71"/>
      <c r="X46" s="76"/>
      <c r="Y46" s="76"/>
      <c r="Z46" s="76"/>
      <c r="AA46" s="76"/>
    </row>
    <row r="47" spans="1:27" ht="67.5">
      <c r="A47" s="66"/>
      <c r="B47" s="66"/>
      <c r="C47" s="31"/>
      <c r="D47" s="70"/>
      <c r="E47" s="246"/>
      <c r="F47" s="94" t="s">
        <v>302</v>
      </c>
      <c r="G47" s="99"/>
      <c r="H47" s="99"/>
      <c r="I47" s="99"/>
      <c r="J47" s="99"/>
      <c r="K47" s="99"/>
      <c r="L47" s="100"/>
      <c r="M47" s="96" t="s">
        <v>301</v>
      </c>
      <c r="N47" s="96" t="s">
        <v>301</v>
      </c>
      <c r="O47" s="96" t="s">
        <v>301</v>
      </c>
      <c r="P47" s="96" t="s">
        <v>301</v>
      </c>
      <c r="Q47" s="96" t="s">
        <v>301</v>
      </c>
      <c r="R47" s="96" t="s">
        <v>301</v>
      </c>
      <c r="S47" s="96" t="s">
        <v>301</v>
      </c>
      <c r="T47" s="96" t="s">
        <v>301</v>
      </c>
      <c r="U47" s="97" t="s">
        <v>301</v>
      </c>
      <c r="V47" s="71"/>
      <c r="X47" s="76"/>
      <c r="Y47" s="76"/>
      <c r="Z47" s="76"/>
      <c r="AA47" s="76"/>
    </row>
    <row r="48" spans="1:27" ht="22.5" hidden="1">
      <c r="A48" s="66"/>
      <c r="B48" s="66"/>
      <c r="C48" s="31"/>
      <c r="D48" s="70"/>
      <c r="E48" s="246"/>
      <c r="F48" s="94" t="s">
        <v>303</v>
      </c>
      <c r="G48" s="99"/>
      <c r="H48" s="99"/>
      <c r="I48" s="99"/>
      <c r="J48" s="99"/>
      <c r="K48" s="99"/>
      <c r="L48" s="100"/>
      <c r="M48" s="99"/>
      <c r="N48" s="99"/>
      <c r="O48" s="100"/>
      <c r="P48" s="157" t="s">
        <v>356</v>
      </c>
      <c r="Q48" s="108"/>
      <c r="R48" s="127"/>
      <c r="S48" s="108"/>
      <c r="T48" s="108"/>
      <c r="U48" s="129"/>
      <c r="V48" s="71"/>
      <c r="X48" s="76"/>
      <c r="Y48" s="76"/>
      <c r="Z48" s="76"/>
      <c r="AA48" s="76"/>
    </row>
    <row r="49" spans="1:27" ht="22.5" hidden="1">
      <c r="A49" s="118"/>
      <c r="B49" s="118">
        <v>1</v>
      </c>
      <c r="C49" s="230" t="s">
        <v>423</v>
      </c>
      <c r="D49" s="70"/>
      <c r="E49" s="239"/>
      <c r="F49" s="250"/>
      <c r="G49" s="211"/>
      <c r="H49" s="211"/>
      <c r="I49" s="211"/>
      <c r="J49" s="96" t="s">
        <v>301</v>
      </c>
      <c r="K49" s="96" t="s">
        <v>301</v>
      </c>
      <c r="L49" s="96" t="s">
        <v>301</v>
      </c>
      <c r="M49" s="96" t="s">
        <v>301</v>
      </c>
      <c r="N49" s="96" t="s">
        <v>301</v>
      </c>
      <c r="O49" s="96" t="s">
        <v>301</v>
      </c>
      <c r="P49" s="202" t="s">
        <v>356</v>
      </c>
      <c r="Q49" s="242"/>
      <c r="R49" s="243"/>
      <c r="S49" s="242"/>
      <c r="T49" s="242"/>
      <c r="U49" s="244"/>
      <c r="V49" s="71"/>
      <c r="X49" s="76"/>
      <c r="Y49" s="76"/>
      <c r="Z49" s="76"/>
      <c r="AA49" s="76"/>
    </row>
    <row r="50" spans="1:27" ht="11.25">
      <c r="A50" s="118"/>
      <c r="B50" s="118">
        <v>0</v>
      </c>
      <c r="C50" s="31"/>
      <c r="D50" s="70"/>
      <c r="E50" s="240"/>
      <c r="F50" s="151" t="s">
        <v>284</v>
      </c>
      <c r="G50" s="151"/>
      <c r="H50" s="151"/>
      <c r="I50" s="151"/>
      <c r="J50" s="151"/>
      <c r="K50" s="151"/>
      <c r="L50" s="151"/>
      <c r="M50" s="151"/>
      <c r="N50" s="151"/>
      <c r="O50" s="151"/>
      <c r="P50" s="151"/>
      <c r="Q50" s="151"/>
      <c r="R50" s="151"/>
      <c r="S50" s="151"/>
      <c r="T50" s="151"/>
      <c r="U50" s="245"/>
      <c r="V50" s="71"/>
      <c r="X50" s="76"/>
      <c r="Y50" s="76"/>
      <c r="Z50" s="76"/>
      <c r="AA50" s="76"/>
    </row>
    <row r="51" spans="1:27" ht="22.5">
      <c r="A51" s="66"/>
      <c r="B51" s="66"/>
      <c r="C51" s="31"/>
      <c r="D51" s="70"/>
      <c r="E51" s="204" t="s">
        <v>342</v>
      </c>
      <c r="F51" s="94" t="s">
        <v>299</v>
      </c>
      <c r="G51" s="99"/>
      <c r="H51" s="99"/>
      <c r="I51" s="99"/>
      <c r="J51" s="99"/>
      <c r="K51" s="99"/>
      <c r="L51" s="100"/>
      <c r="M51" s="99"/>
      <c r="N51" s="99"/>
      <c r="O51" s="100"/>
      <c r="P51" s="157" t="s">
        <v>356</v>
      </c>
      <c r="Q51" s="108"/>
      <c r="R51" s="127"/>
      <c r="S51" s="108"/>
      <c r="T51" s="108"/>
      <c r="U51" s="129"/>
      <c r="V51" s="71"/>
      <c r="X51" s="76"/>
      <c r="Y51" s="76"/>
      <c r="Z51" s="76"/>
      <c r="AA51" s="76"/>
    </row>
    <row r="52" spans="1:27" ht="22.5" hidden="1">
      <c r="A52" s="118"/>
      <c r="B52" s="118">
        <v>1</v>
      </c>
      <c r="C52" s="230" t="s">
        <v>423</v>
      </c>
      <c r="D52" s="70"/>
      <c r="E52" s="246"/>
      <c r="F52" s="256"/>
      <c r="G52" s="257"/>
      <c r="H52" s="257"/>
      <c r="I52" s="257"/>
      <c r="J52" s="96" t="s">
        <v>301</v>
      </c>
      <c r="K52" s="96" t="s">
        <v>301</v>
      </c>
      <c r="L52" s="96" t="s">
        <v>301</v>
      </c>
      <c r="M52" s="96" t="s">
        <v>301</v>
      </c>
      <c r="N52" s="96" t="s">
        <v>301</v>
      </c>
      <c r="O52" s="96" t="s">
        <v>301</v>
      </c>
      <c r="P52" s="202" t="s">
        <v>356</v>
      </c>
      <c r="Q52" s="258"/>
      <c r="R52" s="259"/>
      <c r="S52" s="258"/>
      <c r="T52" s="258"/>
      <c r="U52" s="260"/>
      <c r="V52" s="71"/>
      <c r="X52" s="76"/>
      <c r="Y52" s="76"/>
      <c r="Z52" s="76"/>
      <c r="AA52" s="76"/>
    </row>
    <row r="53" spans="1:27" ht="11.25" hidden="1">
      <c r="A53" s="118"/>
      <c r="B53" s="118">
        <v>0</v>
      </c>
      <c r="C53" s="31"/>
      <c r="D53" s="70"/>
      <c r="E53" s="246"/>
      <c r="F53" s="151" t="s">
        <v>284</v>
      </c>
      <c r="G53" s="151"/>
      <c r="H53" s="151"/>
      <c r="I53" s="151"/>
      <c r="J53" s="151"/>
      <c r="K53" s="151"/>
      <c r="L53" s="151"/>
      <c r="M53" s="151"/>
      <c r="N53" s="151"/>
      <c r="O53" s="151"/>
      <c r="P53" s="151"/>
      <c r="Q53" s="151"/>
      <c r="R53" s="151"/>
      <c r="S53" s="151"/>
      <c r="T53" s="151"/>
      <c r="U53" s="245"/>
      <c r="V53" s="71"/>
      <c r="X53" s="76"/>
      <c r="Y53" s="76"/>
      <c r="Z53" s="76"/>
      <c r="AA53" s="76"/>
    </row>
    <row r="54" spans="1:27" ht="78.75">
      <c r="A54" s="66"/>
      <c r="B54" s="66"/>
      <c r="C54" s="31"/>
      <c r="D54" s="70"/>
      <c r="E54" s="246"/>
      <c r="F54" s="94" t="s">
        <v>300</v>
      </c>
      <c r="G54" s="99"/>
      <c r="H54" s="99"/>
      <c r="I54" s="99"/>
      <c r="J54" s="99"/>
      <c r="K54" s="99"/>
      <c r="L54" s="100"/>
      <c r="M54" s="96" t="s">
        <v>301</v>
      </c>
      <c r="N54" s="96" t="s">
        <v>301</v>
      </c>
      <c r="O54" s="96" t="s">
        <v>301</v>
      </c>
      <c r="P54" s="96" t="s">
        <v>301</v>
      </c>
      <c r="Q54" s="96" t="s">
        <v>301</v>
      </c>
      <c r="R54" s="96" t="s">
        <v>301</v>
      </c>
      <c r="S54" s="96" t="s">
        <v>301</v>
      </c>
      <c r="T54" s="96" t="s">
        <v>301</v>
      </c>
      <c r="U54" s="97" t="s">
        <v>301</v>
      </c>
      <c r="V54" s="71"/>
      <c r="X54" s="76"/>
      <c r="Y54" s="76"/>
      <c r="Z54" s="76"/>
      <c r="AA54" s="76"/>
    </row>
    <row r="55" spans="1:27" ht="67.5">
      <c r="A55" s="66"/>
      <c r="B55" s="66"/>
      <c r="C55" s="31"/>
      <c r="D55" s="70"/>
      <c r="E55" s="246"/>
      <c r="F55" s="94" t="s">
        <v>302</v>
      </c>
      <c r="G55" s="99"/>
      <c r="H55" s="99"/>
      <c r="I55" s="99"/>
      <c r="J55" s="99"/>
      <c r="K55" s="99"/>
      <c r="L55" s="100"/>
      <c r="M55" s="96" t="s">
        <v>301</v>
      </c>
      <c r="N55" s="96" t="s">
        <v>301</v>
      </c>
      <c r="O55" s="96" t="s">
        <v>301</v>
      </c>
      <c r="P55" s="96" t="s">
        <v>301</v>
      </c>
      <c r="Q55" s="96" t="s">
        <v>301</v>
      </c>
      <c r="R55" s="96" t="s">
        <v>301</v>
      </c>
      <c r="S55" s="96" t="s">
        <v>301</v>
      </c>
      <c r="T55" s="96" t="s">
        <v>301</v>
      </c>
      <c r="U55" s="97" t="s">
        <v>301</v>
      </c>
      <c r="V55" s="71"/>
      <c r="X55" s="76"/>
      <c r="Y55" s="76"/>
      <c r="Z55" s="76"/>
      <c r="AA55" s="76"/>
    </row>
    <row r="56" spans="1:27" ht="22.5" hidden="1">
      <c r="A56" s="66"/>
      <c r="B56" s="66"/>
      <c r="C56" s="31"/>
      <c r="D56" s="70"/>
      <c r="E56" s="246"/>
      <c r="F56" s="94" t="s">
        <v>303</v>
      </c>
      <c r="G56" s="99"/>
      <c r="H56" s="99"/>
      <c r="I56" s="99"/>
      <c r="J56" s="99"/>
      <c r="K56" s="99"/>
      <c r="L56" s="100"/>
      <c r="M56" s="99"/>
      <c r="N56" s="99"/>
      <c r="O56" s="100"/>
      <c r="P56" s="157" t="s">
        <v>356</v>
      </c>
      <c r="Q56" s="108"/>
      <c r="R56" s="127"/>
      <c r="S56" s="108"/>
      <c r="T56" s="108"/>
      <c r="U56" s="129"/>
      <c r="V56" s="71"/>
      <c r="X56" s="76"/>
      <c r="Y56" s="76"/>
      <c r="Z56" s="76"/>
      <c r="AA56" s="76"/>
    </row>
    <row r="57" spans="1:27" ht="22.5" hidden="1">
      <c r="A57" s="118"/>
      <c r="B57" s="118">
        <v>1</v>
      </c>
      <c r="C57" s="230" t="s">
        <v>423</v>
      </c>
      <c r="D57" s="70"/>
      <c r="E57" s="239"/>
      <c r="F57" s="250"/>
      <c r="G57" s="211"/>
      <c r="H57" s="211"/>
      <c r="I57" s="211"/>
      <c r="J57" s="96" t="s">
        <v>301</v>
      </c>
      <c r="K57" s="96" t="s">
        <v>301</v>
      </c>
      <c r="L57" s="96" t="s">
        <v>301</v>
      </c>
      <c r="M57" s="96" t="s">
        <v>301</v>
      </c>
      <c r="N57" s="96" t="s">
        <v>301</v>
      </c>
      <c r="O57" s="96" t="s">
        <v>301</v>
      </c>
      <c r="P57" s="202" t="s">
        <v>356</v>
      </c>
      <c r="Q57" s="242"/>
      <c r="R57" s="243"/>
      <c r="S57" s="242"/>
      <c r="T57" s="242"/>
      <c r="U57" s="244"/>
      <c r="V57" s="71"/>
      <c r="X57" s="76"/>
      <c r="Y57" s="76"/>
      <c r="Z57" s="76"/>
      <c r="AA57" s="76"/>
    </row>
    <row r="58" spans="1:27" ht="11.25">
      <c r="A58" s="118"/>
      <c r="B58" s="118">
        <v>0</v>
      </c>
      <c r="C58" s="31"/>
      <c r="D58" s="70"/>
      <c r="E58" s="240"/>
      <c r="F58" s="151" t="s">
        <v>284</v>
      </c>
      <c r="G58" s="151"/>
      <c r="H58" s="151"/>
      <c r="I58" s="151"/>
      <c r="J58" s="151"/>
      <c r="K58" s="151"/>
      <c r="L58" s="151"/>
      <c r="M58" s="151"/>
      <c r="N58" s="151"/>
      <c r="O58" s="151"/>
      <c r="P58" s="151"/>
      <c r="Q58" s="151"/>
      <c r="R58" s="151"/>
      <c r="S58" s="151"/>
      <c r="T58" s="151"/>
      <c r="U58" s="245"/>
      <c r="V58" s="71"/>
      <c r="X58" s="76"/>
      <c r="Y58" s="76"/>
      <c r="Z58" s="76"/>
      <c r="AA58" s="76"/>
    </row>
    <row r="59" spans="1:27" ht="33.75">
      <c r="A59" s="66"/>
      <c r="B59" s="66"/>
      <c r="C59" s="31"/>
      <c r="D59" s="70"/>
      <c r="E59" s="204" t="s">
        <v>305</v>
      </c>
      <c r="F59" s="94" t="s">
        <v>299</v>
      </c>
      <c r="G59" s="99"/>
      <c r="H59" s="99"/>
      <c r="I59" s="99"/>
      <c r="J59" s="99"/>
      <c r="K59" s="99"/>
      <c r="L59" s="100"/>
      <c r="M59" s="99"/>
      <c r="N59" s="99"/>
      <c r="O59" s="100"/>
      <c r="P59" s="157" t="s">
        <v>356</v>
      </c>
      <c r="Q59" s="108"/>
      <c r="R59" s="127"/>
      <c r="S59" s="108"/>
      <c r="T59" s="108"/>
      <c r="U59" s="129"/>
      <c r="V59" s="71"/>
      <c r="X59" s="76"/>
      <c r="Y59" s="76"/>
      <c r="Z59" s="76"/>
      <c r="AA59" s="76"/>
    </row>
    <row r="60" spans="1:27" ht="22.5" hidden="1">
      <c r="A60" s="118"/>
      <c r="B60" s="118">
        <v>1</v>
      </c>
      <c r="C60" s="230" t="s">
        <v>423</v>
      </c>
      <c r="D60" s="70"/>
      <c r="E60" s="246"/>
      <c r="F60" s="256"/>
      <c r="G60" s="211"/>
      <c r="H60" s="211"/>
      <c r="I60" s="211"/>
      <c r="J60" s="96" t="s">
        <v>301</v>
      </c>
      <c r="K60" s="96" t="s">
        <v>301</v>
      </c>
      <c r="L60" s="96" t="s">
        <v>301</v>
      </c>
      <c r="M60" s="96" t="s">
        <v>301</v>
      </c>
      <c r="N60" s="96" t="s">
        <v>301</v>
      </c>
      <c r="O60" s="96" t="s">
        <v>301</v>
      </c>
      <c r="P60" s="202" t="s">
        <v>356</v>
      </c>
      <c r="Q60" s="242"/>
      <c r="R60" s="243"/>
      <c r="S60" s="242"/>
      <c r="T60" s="242"/>
      <c r="U60" s="244"/>
      <c r="V60" s="71"/>
      <c r="X60" s="76"/>
      <c r="Y60" s="76"/>
      <c r="Z60" s="76"/>
      <c r="AA60" s="76"/>
    </row>
    <row r="61" spans="1:27" ht="11.25" hidden="1">
      <c r="A61" s="118"/>
      <c r="B61" s="118">
        <v>0</v>
      </c>
      <c r="C61" s="31"/>
      <c r="D61" s="70"/>
      <c r="E61" s="246"/>
      <c r="F61" s="151" t="s">
        <v>284</v>
      </c>
      <c r="G61" s="151"/>
      <c r="H61" s="151"/>
      <c r="I61" s="151"/>
      <c r="J61" s="151"/>
      <c r="K61" s="151"/>
      <c r="L61" s="151"/>
      <c r="M61" s="151"/>
      <c r="N61" s="151"/>
      <c r="O61" s="151"/>
      <c r="P61" s="151"/>
      <c r="Q61" s="151"/>
      <c r="R61" s="151"/>
      <c r="S61" s="151"/>
      <c r="T61" s="151"/>
      <c r="U61" s="245"/>
      <c r="V61" s="71"/>
      <c r="X61" s="76"/>
      <c r="Y61" s="76"/>
      <c r="Z61" s="76"/>
      <c r="AA61" s="76"/>
    </row>
    <row r="62" spans="1:27" ht="78.75">
      <c r="A62" s="66"/>
      <c r="B62" s="66"/>
      <c r="C62" s="31"/>
      <c r="D62" s="70"/>
      <c r="E62" s="246"/>
      <c r="F62" s="94" t="s">
        <v>300</v>
      </c>
      <c r="G62" s="99"/>
      <c r="H62" s="99"/>
      <c r="I62" s="99"/>
      <c r="J62" s="99"/>
      <c r="K62" s="99"/>
      <c r="L62" s="100"/>
      <c r="M62" s="96" t="s">
        <v>301</v>
      </c>
      <c r="N62" s="96" t="s">
        <v>301</v>
      </c>
      <c r="O62" s="96" t="s">
        <v>301</v>
      </c>
      <c r="P62" s="96" t="s">
        <v>301</v>
      </c>
      <c r="Q62" s="96" t="s">
        <v>301</v>
      </c>
      <c r="R62" s="96" t="s">
        <v>301</v>
      </c>
      <c r="S62" s="96" t="s">
        <v>301</v>
      </c>
      <c r="T62" s="96" t="s">
        <v>301</v>
      </c>
      <c r="U62" s="97" t="s">
        <v>301</v>
      </c>
      <c r="V62" s="71"/>
      <c r="X62" s="76"/>
      <c r="Y62" s="76"/>
      <c r="Z62" s="76"/>
      <c r="AA62" s="76"/>
    </row>
    <row r="63" spans="1:27" ht="67.5">
      <c r="A63" s="66"/>
      <c r="B63" s="66"/>
      <c r="C63" s="31"/>
      <c r="D63" s="70"/>
      <c r="E63" s="246"/>
      <c r="F63" s="94" t="s">
        <v>302</v>
      </c>
      <c r="G63" s="99"/>
      <c r="H63" s="99"/>
      <c r="I63" s="99"/>
      <c r="J63" s="99"/>
      <c r="K63" s="99"/>
      <c r="L63" s="100"/>
      <c r="M63" s="96" t="s">
        <v>301</v>
      </c>
      <c r="N63" s="96" t="s">
        <v>301</v>
      </c>
      <c r="O63" s="96" t="s">
        <v>301</v>
      </c>
      <c r="P63" s="96" t="s">
        <v>301</v>
      </c>
      <c r="Q63" s="96" t="s">
        <v>301</v>
      </c>
      <c r="R63" s="96" t="s">
        <v>301</v>
      </c>
      <c r="S63" s="96" t="s">
        <v>301</v>
      </c>
      <c r="T63" s="96" t="s">
        <v>301</v>
      </c>
      <c r="U63" s="97" t="s">
        <v>301</v>
      </c>
      <c r="V63" s="71"/>
      <c r="X63" s="76"/>
      <c r="Y63" s="76"/>
      <c r="Z63" s="76"/>
      <c r="AA63" s="76"/>
    </row>
    <row r="64" spans="1:27" ht="22.5">
      <c r="A64" s="66"/>
      <c r="B64" s="66"/>
      <c r="C64" s="31"/>
      <c r="D64" s="70"/>
      <c r="E64" s="246"/>
      <c r="F64" s="205" t="s">
        <v>303</v>
      </c>
      <c r="G64" s="200"/>
      <c r="H64" s="200"/>
      <c r="I64" s="200"/>
      <c r="J64" s="200"/>
      <c r="K64" s="200"/>
      <c r="L64" s="201"/>
      <c r="M64" s="200"/>
      <c r="N64" s="200"/>
      <c r="O64" s="201"/>
      <c r="P64" s="202" t="s">
        <v>356</v>
      </c>
      <c r="Q64" s="203"/>
      <c r="R64" s="206"/>
      <c r="S64" s="203"/>
      <c r="T64" s="203"/>
      <c r="U64" s="207"/>
      <c r="V64" s="71"/>
      <c r="X64" s="76"/>
      <c r="Y64" s="76"/>
      <c r="Z64" s="76"/>
      <c r="AA64" s="76"/>
    </row>
    <row r="65" spans="1:27" ht="22.5" hidden="1">
      <c r="A65" s="118"/>
      <c r="B65" s="118">
        <v>1</v>
      </c>
      <c r="C65" s="230" t="s">
        <v>423</v>
      </c>
      <c r="D65" s="70"/>
      <c r="E65" s="239"/>
      <c r="F65" s="252"/>
      <c r="G65" s="99"/>
      <c r="H65" s="99"/>
      <c r="I65" s="99"/>
      <c r="J65" s="96" t="s">
        <v>301</v>
      </c>
      <c r="K65" s="96" t="s">
        <v>301</v>
      </c>
      <c r="L65" s="96" t="s">
        <v>301</v>
      </c>
      <c r="M65" s="96" t="s">
        <v>301</v>
      </c>
      <c r="N65" s="96" t="s">
        <v>301</v>
      </c>
      <c r="O65" s="96" t="s">
        <v>301</v>
      </c>
      <c r="P65" s="202" t="s">
        <v>356</v>
      </c>
      <c r="Q65" s="108"/>
      <c r="R65" s="127"/>
      <c r="S65" s="108"/>
      <c r="T65" s="108"/>
      <c r="U65" s="129"/>
      <c r="V65" s="71"/>
      <c r="X65" s="76"/>
      <c r="Y65" s="76"/>
      <c r="Z65" s="76"/>
      <c r="AA65" s="76"/>
    </row>
    <row r="66" spans="1:27" ht="12" thickBot="1">
      <c r="A66" s="118"/>
      <c r="B66" s="118">
        <v>0</v>
      </c>
      <c r="C66" s="31"/>
      <c r="D66" s="70"/>
      <c r="E66" s="254"/>
      <c r="F66" s="255" t="s">
        <v>284</v>
      </c>
      <c r="G66" s="208"/>
      <c r="H66" s="208"/>
      <c r="I66" s="208"/>
      <c r="J66" s="208"/>
      <c r="K66" s="208"/>
      <c r="L66" s="208"/>
      <c r="M66" s="208"/>
      <c r="N66" s="208"/>
      <c r="O66" s="208"/>
      <c r="P66" s="208"/>
      <c r="Q66" s="208"/>
      <c r="R66" s="208"/>
      <c r="S66" s="208"/>
      <c r="T66" s="208"/>
      <c r="U66" s="209"/>
      <c r="V66" s="71"/>
      <c r="X66" s="76"/>
      <c r="Y66" s="76"/>
      <c r="Z66" s="76"/>
      <c r="AA66" s="76"/>
    </row>
    <row r="67" spans="1:27" ht="11.25">
      <c r="A67" s="75" t="s">
        <v>282</v>
      </c>
      <c r="B67" s="66"/>
      <c r="C67" s="31"/>
      <c r="D67" s="70"/>
      <c r="E67" s="84"/>
      <c r="F67" s="84"/>
      <c r="G67" s="84"/>
      <c r="H67" s="84"/>
      <c r="I67" s="84"/>
      <c r="J67" s="84"/>
      <c r="K67" s="84"/>
      <c r="L67" s="84"/>
      <c r="M67" s="84"/>
      <c r="N67" s="84"/>
      <c r="O67" s="84"/>
      <c r="P67" s="84"/>
      <c r="Q67" s="84"/>
      <c r="R67" s="85"/>
      <c r="S67" s="85"/>
      <c r="T67" s="85"/>
      <c r="U67" s="85"/>
      <c r="V67" s="71"/>
      <c r="X67" s="76"/>
      <c r="Y67" s="76"/>
      <c r="Z67" s="76"/>
      <c r="AA67" s="76"/>
    </row>
    <row r="68" spans="1:27" ht="11.25">
      <c r="A68" s="75"/>
      <c r="B68" s="66"/>
      <c r="C68" s="31"/>
      <c r="D68" s="70"/>
      <c r="E68" s="390" t="e">
        <f>IF(#REF!="","",#REF!)</f>
        <v>#REF!</v>
      </c>
      <c r="F68" s="390"/>
      <c r="G68" s="390"/>
      <c r="H68" s="390"/>
      <c r="I68" s="390"/>
      <c r="J68" s="390"/>
      <c r="K68" s="390"/>
      <c r="L68" s="390"/>
      <c r="M68" s="390"/>
      <c r="N68" s="390"/>
      <c r="O68" s="390"/>
      <c r="P68" s="390"/>
      <c r="Q68" s="390"/>
      <c r="R68" s="390"/>
      <c r="S68" s="390"/>
      <c r="T68" s="390"/>
      <c r="U68" s="390"/>
      <c r="V68" s="71"/>
      <c r="X68" s="76"/>
      <c r="Y68" s="76"/>
      <c r="Z68" s="76"/>
      <c r="AA68" s="76"/>
    </row>
    <row r="69" spans="1:27" ht="11.25">
      <c r="A69" s="75"/>
      <c r="B69" s="66"/>
      <c r="C69" s="31"/>
      <c r="D69" s="70"/>
      <c r="E69" s="178"/>
      <c r="F69" s="178"/>
      <c r="G69" s="178"/>
      <c r="H69" s="178"/>
      <c r="I69" s="178"/>
      <c r="J69" s="178"/>
      <c r="K69" s="178"/>
      <c r="L69" s="178"/>
      <c r="M69" s="178"/>
      <c r="N69" s="178"/>
      <c r="O69" s="178"/>
      <c r="P69" s="178"/>
      <c r="Q69" s="178"/>
      <c r="R69" s="178"/>
      <c r="S69" s="178"/>
      <c r="T69" s="178"/>
      <c r="U69" s="178"/>
      <c r="V69" s="71"/>
      <c r="X69" s="76"/>
      <c r="Y69" s="76"/>
      <c r="Z69" s="76"/>
      <c r="AA69" s="76"/>
    </row>
    <row r="70" spans="1:27" ht="11.25">
      <c r="A70" s="66"/>
      <c r="B70" s="66"/>
      <c r="C70" s="31"/>
      <c r="D70" s="70"/>
      <c r="E70" s="86" t="s">
        <v>306</v>
      </c>
      <c r="F70" s="403" t="s">
        <v>307</v>
      </c>
      <c r="G70" s="403"/>
      <c r="H70" s="403"/>
      <c r="I70" s="403"/>
      <c r="J70" s="403"/>
      <c r="K70" s="403"/>
      <c r="L70" s="403"/>
      <c r="M70" s="403"/>
      <c r="N70" s="403"/>
      <c r="O70" s="403"/>
      <c r="P70" s="403"/>
      <c r="Q70" s="403"/>
      <c r="R70" s="403"/>
      <c r="S70" s="403"/>
      <c r="T70" s="403"/>
      <c r="U70" s="403"/>
      <c r="V70" s="71"/>
      <c r="X70" s="76"/>
      <c r="Y70" s="76"/>
      <c r="Z70" s="76"/>
      <c r="AA70" s="76"/>
    </row>
    <row r="71" spans="1:22" ht="11.25">
      <c r="A71" s="75"/>
      <c r="B71" s="66"/>
      <c r="C71" s="31"/>
      <c r="D71" s="72"/>
      <c r="E71" s="73"/>
      <c r="F71" s="73"/>
      <c r="G71" s="73"/>
      <c r="H71" s="73"/>
      <c r="I71" s="73"/>
      <c r="J71" s="73"/>
      <c r="K71" s="73"/>
      <c r="L71" s="73"/>
      <c r="M71" s="73"/>
      <c r="N71" s="73"/>
      <c r="O71" s="73"/>
      <c r="P71" s="73"/>
      <c r="Q71" s="73"/>
      <c r="R71" s="73"/>
      <c r="S71" s="73"/>
      <c r="T71" s="73"/>
      <c r="U71" s="73"/>
      <c r="V71" s="74"/>
    </row>
  </sheetData>
  <sheetProtection password="E4D4" sheet="1" objects="1" scenarios="1" formatColumns="0" formatRows="0"/>
  <mergeCells count="24">
    <mergeCell ref="E9:U9"/>
    <mergeCell ref="Q12:R13"/>
    <mergeCell ref="T12:T15"/>
    <mergeCell ref="M12:O12"/>
    <mergeCell ref="J12:L12"/>
    <mergeCell ref="F70:U70"/>
    <mergeCell ref="H13:I13"/>
    <mergeCell ref="Q14:Q15"/>
    <mergeCell ref="J13:J14"/>
    <mergeCell ref="K13:L13"/>
    <mergeCell ref="E7:U7"/>
    <mergeCell ref="E8:U8"/>
    <mergeCell ref="E10:U10"/>
    <mergeCell ref="E12:F15"/>
    <mergeCell ref="G12:I12"/>
    <mergeCell ref="E68:U68"/>
    <mergeCell ref="P12:P15"/>
    <mergeCell ref="U12:U15"/>
    <mergeCell ref="G13:G14"/>
    <mergeCell ref="E26:F26"/>
    <mergeCell ref="N13:O13"/>
    <mergeCell ref="S12:S15"/>
    <mergeCell ref="R14:R15"/>
    <mergeCell ref="M13:M14"/>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9:I25 N19:N22 K19:K20 G18:O18">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6.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20" sqref="C20"/>
    </sheetView>
  </sheetViews>
  <sheetFormatPr defaultColWidth="9.140625" defaultRowHeight="11.25"/>
  <cols>
    <col min="1" max="2" width="8.140625" style="67" hidden="1" customWidth="1"/>
    <col min="3" max="3" width="9.00390625" style="30"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67" customFormat="1" ht="32.25" customHeight="1" hidden="1">
      <c r="A1" s="66" t="e">
        <f>ID</f>
        <v>#REF!</v>
      </c>
      <c r="B1" s="66"/>
      <c r="C1" s="66"/>
      <c r="D1" s="66"/>
      <c r="E1" s="75"/>
      <c r="F1" s="75"/>
      <c r="G1" s="75"/>
      <c r="H1" s="75"/>
      <c r="I1" s="75"/>
      <c r="J1" s="75"/>
      <c r="K1" s="75"/>
      <c r="L1" s="75"/>
      <c r="M1" s="75"/>
      <c r="N1" s="75"/>
      <c r="O1" s="75"/>
      <c r="P1" s="75"/>
      <c r="Q1" s="75"/>
      <c r="U1" s="66"/>
    </row>
    <row r="2" spans="1:3" s="67" customFormat="1" ht="32.25" customHeight="1" hidden="1">
      <c r="A2" s="66"/>
      <c r="B2" s="66"/>
      <c r="C2" s="66"/>
    </row>
    <row r="3" spans="1:21" s="67" customFormat="1" ht="32.25" customHeight="1" hidden="1">
      <c r="A3" s="66"/>
      <c r="B3" s="66"/>
      <c r="C3" s="66"/>
      <c r="D3" s="66"/>
      <c r="E3" s="66"/>
      <c r="F3" s="66"/>
      <c r="G3" s="66"/>
      <c r="H3" s="66"/>
      <c r="I3" s="66"/>
      <c r="J3" s="66"/>
      <c r="K3" s="66"/>
      <c r="L3" s="66"/>
      <c r="M3" s="66"/>
      <c r="N3" s="66"/>
      <c r="O3" s="66"/>
      <c r="P3" s="66"/>
      <c r="Q3" s="66"/>
      <c r="U3" s="66"/>
    </row>
    <row r="4" spans="1:22" ht="11.25">
      <c r="A4" s="66"/>
      <c r="B4" s="66"/>
      <c r="C4" s="31"/>
      <c r="D4" s="68"/>
      <c r="E4" s="69"/>
      <c r="F4" s="69"/>
      <c r="G4" s="69"/>
      <c r="H4" s="69"/>
      <c r="I4" s="69"/>
      <c r="J4" s="69"/>
      <c r="K4" s="69"/>
      <c r="L4" s="69"/>
      <c r="M4" s="69"/>
      <c r="N4" s="69"/>
      <c r="O4" s="69"/>
      <c r="P4" s="69"/>
      <c r="Q4" s="69"/>
      <c r="R4" s="69"/>
      <c r="S4" s="69"/>
      <c r="T4" s="69"/>
      <c r="U4" s="69"/>
      <c r="V4" s="83" t="str">
        <f>FORMID</f>
        <v>WARM.OPENINFO.TARIF.4.178</v>
      </c>
    </row>
    <row r="5" spans="1:22" ht="11.25">
      <c r="A5" s="66"/>
      <c r="B5" s="66"/>
      <c r="C5" s="31"/>
      <c r="D5" s="70"/>
      <c r="E5" s="9"/>
      <c r="F5" s="9"/>
      <c r="G5" s="9"/>
      <c r="H5" s="9"/>
      <c r="I5" s="9"/>
      <c r="J5" s="9"/>
      <c r="K5" s="9"/>
      <c r="L5" s="9"/>
      <c r="M5" s="9"/>
      <c r="N5" s="9"/>
      <c r="O5" s="9"/>
      <c r="P5" s="9"/>
      <c r="Q5" s="9"/>
      <c r="R5" s="9"/>
      <c r="S5" s="9"/>
      <c r="T5" s="9"/>
      <c r="U5" s="9"/>
      <c r="V5" s="98" t="s">
        <v>494</v>
      </c>
    </row>
    <row r="6" spans="1:22" ht="12" thickBot="1">
      <c r="A6" s="66"/>
      <c r="B6" s="66"/>
      <c r="C6" s="31"/>
      <c r="D6" s="70"/>
      <c r="E6" s="9"/>
      <c r="F6" s="9"/>
      <c r="G6" s="9"/>
      <c r="H6" s="9"/>
      <c r="I6" s="9"/>
      <c r="J6" s="9"/>
      <c r="K6" s="9"/>
      <c r="L6" s="9"/>
      <c r="M6" s="9"/>
      <c r="N6" s="9"/>
      <c r="O6" s="9"/>
      <c r="P6" s="9"/>
      <c r="Q6" s="9"/>
      <c r="R6" s="9"/>
      <c r="S6" s="9"/>
      <c r="T6" s="9"/>
      <c r="U6" s="9"/>
      <c r="V6" s="71"/>
    </row>
    <row r="7" spans="1:27" s="81" customFormat="1" ht="15" customHeight="1">
      <c r="A7" s="77"/>
      <c r="B7" s="77"/>
      <c r="C7" s="78"/>
      <c r="D7" s="79"/>
      <c r="E7" s="404" t="s">
        <v>285</v>
      </c>
      <c r="F7" s="405"/>
      <c r="G7" s="405"/>
      <c r="H7" s="405"/>
      <c r="I7" s="405"/>
      <c r="J7" s="405"/>
      <c r="K7" s="405"/>
      <c r="L7" s="405"/>
      <c r="M7" s="405"/>
      <c r="N7" s="405"/>
      <c r="O7" s="405"/>
      <c r="P7" s="405"/>
      <c r="Q7" s="405"/>
      <c r="R7" s="405"/>
      <c r="S7" s="405"/>
      <c r="T7" s="405"/>
      <c r="U7" s="406"/>
      <c r="V7" s="80"/>
      <c r="X7" s="82"/>
      <c r="Y7" s="82"/>
      <c r="Z7" s="82"/>
      <c r="AA7" s="82"/>
    </row>
    <row r="8" spans="1:27" s="81" customFormat="1" ht="15" customHeight="1">
      <c r="A8" s="77"/>
      <c r="B8" s="77"/>
      <c r="C8" s="78"/>
      <c r="D8" s="79"/>
      <c r="E8" s="407" t="s">
        <v>286</v>
      </c>
      <c r="F8" s="408"/>
      <c r="G8" s="408"/>
      <c r="H8" s="408"/>
      <c r="I8" s="408"/>
      <c r="J8" s="408"/>
      <c r="K8" s="408"/>
      <c r="L8" s="408"/>
      <c r="M8" s="408"/>
      <c r="N8" s="408"/>
      <c r="O8" s="408"/>
      <c r="P8" s="408"/>
      <c r="Q8" s="408"/>
      <c r="R8" s="408"/>
      <c r="S8" s="408"/>
      <c r="T8" s="408"/>
      <c r="U8" s="409"/>
      <c r="V8" s="80"/>
      <c r="X8" s="82"/>
      <c r="Y8" s="82"/>
      <c r="Z8" s="82"/>
      <c r="AA8" s="82"/>
    </row>
    <row r="9" spans="1:27" s="81" customFormat="1" ht="15" customHeight="1">
      <c r="A9" s="77"/>
      <c r="B9" s="77"/>
      <c r="C9" s="78"/>
      <c r="D9" s="79"/>
      <c r="E9" s="417" t="e">
        <f>COMPANY</f>
        <v>#REF!</v>
      </c>
      <c r="F9" s="418"/>
      <c r="G9" s="418"/>
      <c r="H9" s="418"/>
      <c r="I9" s="418"/>
      <c r="J9" s="418"/>
      <c r="K9" s="418"/>
      <c r="L9" s="418"/>
      <c r="M9" s="418"/>
      <c r="N9" s="418"/>
      <c r="O9" s="418"/>
      <c r="P9" s="418"/>
      <c r="Q9" s="418"/>
      <c r="R9" s="418"/>
      <c r="S9" s="418"/>
      <c r="T9" s="418"/>
      <c r="U9" s="419"/>
      <c r="V9" s="80"/>
      <c r="X9" s="82"/>
      <c r="Y9" s="82"/>
      <c r="Z9" s="82"/>
      <c r="AA9" s="82"/>
    </row>
    <row r="10" spans="1:27" ht="15" customHeight="1" thickBot="1">
      <c r="A10" s="66"/>
      <c r="B10" s="66"/>
      <c r="C10" s="31"/>
      <c r="D10" s="70"/>
      <c r="E10" s="410" t="e">
        <f>"на "&amp;Period_name_4</f>
        <v>#REF!</v>
      </c>
      <c r="F10" s="411"/>
      <c r="G10" s="411"/>
      <c r="H10" s="411"/>
      <c r="I10" s="411"/>
      <c r="J10" s="411"/>
      <c r="K10" s="411"/>
      <c r="L10" s="411"/>
      <c r="M10" s="411"/>
      <c r="N10" s="411"/>
      <c r="O10" s="411"/>
      <c r="P10" s="411"/>
      <c r="Q10" s="411"/>
      <c r="R10" s="411"/>
      <c r="S10" s="411"/>
      <c r="T10" s="411"/>
      <c r="U10" s="412"/>
      <c r="V10" s="71"/>
      <c r="X10" s="76"/>
      <c r="Y10" s="76"/>
      <c r="Z10" s="76"/>
      <c r="AA10" s="76"/>
    </row>
    <row r="11" spans="1:27" ht="12" thickBot="1">
      <c r="A11" s="66"/>
      <c r="B11" s="66"/>
      <c r="C11" s="31"/>
      <c r="D11" s="70"/>
      <c r="E11" s="9"/>
      <c r="F11" s="9"/>
      <c r="G11" s="9"/>
      <c r="H11" s="9"/>
      <c r="I11" s="9"/>
      <c r="J11" s="9"/>
      <c r="K11" s="9"/>
      <c r="L11" s="9"/>
      <c r="M11" s="9"/>
      <c r="N11" s="9"/>
      <c r="O11" s="9"/>
      <c r="P11" s="9"/>
      <c r="Q11" s="9"/>
      <c r="R11" s="9"/>
      <c r="S11" s="9"/>
      <c r="T11" s="9"/>
      <c r="U11" s="9"/>
      <c r="V11" s="71"/>
      <c r="X11" s="76"/>
      <c r="Y11" s="76"/>
      <c r="Z11" s="76"/>
      <c r="AA11" s="76"/>
    </row>
    <row r="12" spans="1:27" ht="60" customHeight="1">
      <c r="A12" s="66"/>
      <c r="B12" s="66"/>
      <c r="C12" s="31"/>
      <c r="D12" s="70"/>
      <c r="E12" s="413" t="s">
        <v>287</v>
      </c>
      <c r="F12" s="400"/>
      <c r="G12" s="416" t="s">
        <v>288</v>
      </c>
      <c r="H12" s="416"/>
      <c r="I12" s="416"/>
      <c r="J12" s="416" t="s">
        <v>289</v>
      </c>
      <c r="K12" s="416"/>
      <c r="L12" s="416"/>
      <c r="M12" s="416" t="s">
        <v>460</v>
      </c>
      <c r="N12" s="416"/>
      <c r="O12" s="416"/>
      <c r="P12" s="391" t="s">
        <v>290</v>
      </c>
      <c r="Q12" s="400" t="s">
        <v>291</v>
      </c>
      <c r="R12" s="400"/>
      <c r="S12" s="400" t="s">
        <v>292</v>
      </c>
      <c r="T12" s="400" t="s">
        <v>293</v>
      </c>
      <c r="U12" s="394" t="s">
        <v>294</v>
      </c>
      <c r="V12" s="71"/>
      <c r="W12" s="103"/>
      <c r="X12" s="76"/>
      <c r="Y12" s="76"/>
      <c r="Z12" s="76"/>
      <c r="AA12" s="76"/>
    </row>
    <row r="13" spans="1:27" ht="15" customHeight="1">
      <c r="A13" s="66"/>
      <c r="B13" s="66"/>
      <c r="C13" s="31"/>
      <c r="D13" s="70"/>
      <c r="E13" s="414"/>
      <c r="F13" s="401"/>
      <c r="G13" s="397" t="s">
        <v>344</v>
      </c>
      <c r="H13" s="397" t="s">
        <v>295</v>
      </c>
      <c r="I13" s="397"/>
      <c r="J13" s="397" t="s">
        <v>344</v>
      </c>
      <c r="K13" s="397" t="s">
        <v>295</v>
      </c>
      <c r="L13" s="397"/>
      <c r="M13" s="397" t="s">
        <v>344</v>
      </c>
      <c r="N13" s="397" t="s">
        <v>295</v>
      </c>
      <c r="O13" s="397"/>
      <c r="P13" s="392"/>
      <c r="Q13" s="401"/>
      <c r="R13" s="401"/>
      <c r="S13" s="401"/>
      <c r="T13" s="401"/>
      <c r="U13" s="395"/>
      <c r="V13" s="71"/>
      <c r="X13" s="76"/>
      <c r="Y13" s="76"/>
      <c r="Z13" s="76"/>
      <c r="AA13" s="76"/>
    </row>
    <row r="14" spans="1:27" ht="51" customHeight="1">
      <c r="A14" s="66"/>
      <c r="B14" s="66"/>
      <c r="C14" s="31"/>
      <c r="D14" s="70"/>
      <c r="E14" s="414"/>
      <c r="F14" s="401"/>
      <c r="G14" s="397"/>
      <c r="H14" s="91" t="s">
        <v>345</v>
      </c>
      <c r="I14" s="91" t="s">
        <v>346</v>
      </c>
      <c r="J14" s="397"/>
      <c r="K14" s="91" t="s">
        <v>345</v>
      </c>
      <c r="L14" s="91" t="s">
        <v>346</v>
      </c>
      <c r="M14" s="397"/>
      <c r="N14" s="91" t="s">
        <v>345</v>
      </c>
      <c r="O14" s="91" t="s">
        <v>346</v>
      </c>
      <c r="P14" s="392"/>
      <c r="Q14" s="401" t="s">
        <v>296</v>
      </c>
      <c r="R14" s="401" t="s">
        <v>297</v>
      </c>
      <c r="S14" s="401"/>
      <c r="T14" s="401"/>
      <c r="U14" s="395"/>
      <c r="V14" s="71"/>
      <c r="X14" s="76"/>
      <c r="Y14" s="76"/>
      <c r="Z14" s="76"/>
      <c r="AA14" s="76"/>
    </row>
    <row r="15" spans="1:27" ht="23.25" thickBot="1">
      <c r="A15" s="66"/>
      <c r="B15" s="66"/>
      <c r="C15" s="31"/>
      <c r="D15" s="70"/>
      <c r="E15" s="415"/>
      <c r="F15" s="402"/>
      <c r="G15" s="93" t="s">
        <v>343</v>
      </c>
      <c r="H15" s="93" t="s">
        <v>343</v>
      </c>
      <c r="I15" s="93" t="s">
        <v>320</v>
      </c>
      <c r="J15" s="93" t="s">
        <v>343</v>
      </c>
      <c r="K15" s="93" t="s">
        <v>343</v>
      </c>
      <c r="L15" s="93" t="s">
        <v>320</v>
      </c>
      <c r="M15" s="93" t="s">
        <v>343</v>
      </c>
      <c r="N15" s="93" t="s">
        <v>343</v>
      </c>
      <c r="O15" s="93" t="s">
        <v>320</v>
      </c>
      <c r="P15" s="393"/>
      <c r="Q15" s="402"/>
      <c r="R15" s="402"/>
      <c r="S15" s="402"/>
      <c r="T15" s="402"/>
      <c r="U15" s="396"/>
      <c r="V15" s="71"/>
      <c r="X15" s="76"/>
      <c r="Y15" s="76"/>
      <c r="Z15" s="76"/>
      <c r="AA15" s="76"/>
    </row>
    <row r="16" spans="1:27" ht="12" thickBot="1">
      <c r="A16" s="66"/>
      <c r="B16" s="66"/>
      <c r="C16" s="31"/>
      <c r="D16" s="70"/>
      <c r="E16" s="87">
        <v>1</v>
      </c>
      <c r="F16" s="88">
        <v>2</v>
      </c>
      <c r="G16" s="88">
        <v>3</v>
      </c>
      <c r="H16" s="88">
        <v>4</v>
      </c>
      <c r="I16" s="88">
        <v>5</v>
      </c>
      <c r="J16" s="88">
        <v>6</v>
      </c>
      <c r="K16" s="88">
        <v>7</v>
      </c>
      <c r="L16" s="88">
        <v>8</v>
      </c>
      <c r="M16" s="88">
        <v>9</v>
      </c>
      <c r="N16" s="88">
        <v>10</v>
      </c>
      <c r="O16" s="88">
        <v>11</v>
      </c>
      <c r="P16" s="88">
        <v>12</v>
      </c>
      <c r="Q16" s="88">
        <v>13</v>
      </c>
      <c r="R16" s="89">
        <v>14</v>
      </c>
      <c r="S16" s="89">
        <v>15</v>
      </c>
      <c r="T16" s="89">
        <v>16</v>
      </c>
      <c r="U16" s="90">
        <v>17</v>
      </c>
      <c r="V16" s="71"/>
      <c r="X16" s="76"/>
      <c r="Y16" s="76"/>
      <c r="Z16" s="76"/>
      <c r="AA16" s="76"/>
    </row>
    <row r="17" spans="1:27" ht="12" thickBot="1">
      <c r="A17" s="75" t="s">
        <v>283</v>
      </c>
      <c r="B17" s="66"/>
      <c r="C17" s="31"/>
      <c r="D17" s="70"/>
      <c r="E17" s="9"/>
      <c r="F17" s="9"/>
      <c r="G17" s="9"/>
      <c r="H17" s="9"/>
      <c r="I17" s="9"/>
      <c r="J17" s="9"/>
      <c r="K17" s="9"/>
      <c r="L17" s="9"/>
      <c r="M17" s="9"/>
      <c r="N17" s="9"/>
      <c r="O17" s="9"/>
      <c r="P17" s="9"/>
      <c r="Q17" s="9"/>
      <c r="R17" s="9"/>
      <c r="S17" s="9"/>
      <c r="T17" s="9"/>
      <c r="U17" s="9"/>
      <c r="V17" s="71"/>
      <c r="X17" s="76"/>
      <c r="Y17" s="76"/>
      <c r="Z17" s="76"/>
      <c r="AA17" s="76"/>
    </row>
    <row r="18" spans="1:27" ht="22.5">
      <c r="A18" s="66"/>
      <c r="B18" s="66"/>
      <c r="C18" s="31"/>
      <c r="D18" s="70"/>
      <c r="E18" s="247" t="s">
        <v>298</v>
      </c>
      <c r="F18" s="95" t="s">
        <v>299</v>
      </c>
      <c r="G18" s="101"/>
      <c r="H18" s="101"/>
      <c r="I18" s="101"/>
      <c r="J18" s="101"/>
      <c r="K18" s="101"/>
      <c r="L18" s="102"/>
      <c r="M18" s="101"/>
      <c r="N18" s="101"/>
      <c r="O18" s="102"/>
      <c r="P18" s="249" t="s">
        <v>356</v>
      </c>
      <c r="Q18" s="107"/>
      <c r="R18" s="126"/>
      <c r="S18" s="107"/>
      <c r="T18" s="107"/>
      <c r="U18" s="128"/>
      <c r="V18" s="71"/>
      <c r="X18" s="76"/>
      <c r="Y18" s="76"/>
      <c r="Z18" s="76"/>
      <c r="AA18" s="76"/>
    </row>
    <row r="19" spans="1:27" ht="22.5" hidden="1">
      <c r="A19" s="118"/>
      <c r="B19" s="118">
        <v>1</v>
      </c>
      <c r="C19" s="230" t="s">
        <v>423</v>
      </c>
      <c r="D19" s="70"/>
      <c r="E19" s="248"/>
      <c r="F19" s="256"/>
      <c r="G19" s="257"/>
      <c r="H19" s="257"/>
      <c r="I19" s="257"/>
      <c r="J19" s="96" t="s">
        <v>301</v>
      </c>
      <c r="K19" s="96" t="s">
        <v>301</v>
      </c>
      <c r="L19" s="96" t="s">
        <v>301</v>
      </c>
      <c r="M19" s="96" t="s">
        <v>301</v>
      </c>
      <c r="N19" s="96" t="s">
        <v>301</v>
      </c>
      <c r="O19" s="96" t="s">
        <v>301</v>
      </c>
      <c r="P19" s="202" t="s">
        <v>356</v>
      </c>
      <c r="Q19" s="258"/>
      <c r="R19" s="259"/>
      <c r="S19" s="258"/>
      <c r="T19" s="258"/>
      <c r="U19" s="260"/>
      <c r="V19" s="71"/>
      <c r="X19" s="76"/>
      <c r="Y19" s="76"/>
      <c r="Z19" s="76"/>
      <c r="AA19" s="76"/>
    </row>
    <row r="20" spans="1:27" ht="11.25">
      <c r="A20" s="118"/>
      <c r="B20" s="118">
        <v>0</v>
      </c>
      <c r="C20" s="31"/>
      <c r="D20" s="70"/>
      <c r="E20" s="248"/>
      <c r="F20" s="151" t="s">
        <v>284</v>
      </c>
      <c r="G20" s="151"/>
      <c r="H20" s="151"/>
      <c r="I20" s="151"/>
      <c r="J20" s="151"/>
      <c r="K20" s="151"/>
      <c r="L20" s="151"/>
      <c r="M20" s="151"/>
      <c r="N20" s="151"/>
      <c r="O20" s="151"/>
      <c r="P20" s="151"/>
      <c r="Q20" s="151"/>
      <c r="R20" s="151"/>
      <c r="S20" s="151"/>
      <c r="T20" s="151"/>
      <c r="U20" s="245"/>
      <c r="V20" s="71"/>
      <c r="X20" s="76"/>
      <c r="Y20" s="76"/>
      <c r="Z20" s="76"/>
      <c r="AA20" s="76"/>
    </row>
    <row r="21" spans="1:27" ht="78.75">
      <c r="A21" s="66"/>
      <c r="B21" s="66">
        <v>1</v>
      </c>
      <c r="C21" s="31"/>
      <c r="D21" s="70"/>
      <c r="E21" s="248"/>
      <c r="F21" s="94" t="s">
        <v>300</v>
      </c>
      <c r="G21" s="99"/>
      <c r="H21" s="99"/>
      <c r="I21" s="99"/>
      <c r="J21" s="99"/>
      <c r="K21" s="99"/>
      <c r="L21" s="100"/>
      <c r="M21" s="96" t="s">
        <v>301</v>
      </c>
      <c r="N21" s="96" t="s">
        <v>301</v>
      </c>
      <c r="O21" s="96" t="s">
        <v>301</v>
      </c>
      <c r="P21" s="96" t="s">
        <v>301</v>
      </c>
      <c r="Q21" s="96" t="s">
        <v>301</v>
      </c>
      <c r="R21" s="96" t="s">
        <v>301</v>
      </c>
      <c r="S21" s="96" t="s">
        <v>301</v>
      </c>
      <c r="T21" s="96" t="s">
        <v>301</v>
      </c>
      <c r="U21" s="97" t="s">
        <v>301</v>
      </c>
      <c r="V21" s="71"/>
      <c r="X21" s="76"/>
      <c r="Y21" s="76"/>
      <c r="Z21" s="76"/>
      <c r="AA21" s="76"/>
    </row>
    <row r="22" spans="1:29" ht="67.5">
      <c r="A22" s="66"/>
      <c r="B22" s="66"/>
      <c r="C22" s="31"/>
      <c r="D22" s="70"/>
      <c r="E22" s="248"/>
      <c r="F22" s="94" t="s">
        <v>302</v>
      </c>
      <c r="G22" s="99"/>
      <c r="H22" s="99"/>
      <c r="I22" s="99"/>
      <c r="J22" s="99"/>
      <c r="K22" s="99"/>
      <c r="L22" s="100"/>
      <c r="M22" s="96" t="s">
        <v>301</v>
      </c>
      <c r="N22" s="96" t="s">
        <v>301</v>
      </c>
      <c r="O22" s="96" t="s">
        <v>301</v>
      </c>
      <c r="P22" s="96" t="s">
        <v>301</v>
      </c>
      <c r="Q22" s="232" t="s">
        <v>301</v>
      </c>
      <c r="R22" s="232" t="s">
        <v>301</v>
      </c>
      <c r="S22" s="232" t="s">
        <v>301</v>
      </c>
      <c r="T22" s="232" t="s">
        <v>301</v>
      </c>
      <c r="U22" s="97" t="s">
        <v>301</v>
      </c>
      <c r="V22" s="71"/>
      <c r="X22" s="76"/>
      <c r="Y22" s="76"/>
      <c r="Z22" s="76"/>
      <c r="AA22" s="76"/>
      <c r="AC22" s="9"/>
    </row>
    <row r="23" spans="1:27" ht="22.5">
      <c r="A23" s="66"/>
      <c r="B23" s="66"/>
      <c r="C23" s="31"/>
      <c r="D23" s="70"/>
      <c r="E23" s="246"/>
      <c r="F23" s="94" t="s">
        <v>303</v>
      </c>
      <c r="G23" s="99"/>
      <c r="H23" s="99"/>
      <c r="I23" s="99"/>
      <c r="J23" s="99"/>
      <c r="K23" s="99"/>
      <c r="L23" s="100"/>
      <c r="M23" s="99"/>
      <c r="N23" s="99"/>
      <c r="O23" s="100"/>
      <c r="P23" s="157" t="s">
        <v>356</v>
      </c>
      <c r="Q23" s="108"/>
      <c r="R23" s="127"/>
      <c r="S23" s="108"/>
      <c r="T23" s="108"/>
      <c r="U23" s="129"/>
      <c r="V23" s="71"/>
      <c r="X23" s="76"/>
      <c r="Y23" s="76"/>
      <c r="Z23" s="76"/>
      <c r="AA23" s="76"/>
    </row>
    <row r="24" spans="1:27" ht="22.5" hidden="1">
      <c r="A24" s="118"/>
      <c r="B24" s="118">
        <v>1</v>
      </c>
      <c r="C24" s="230" t="s">
        <v>423</v>
      </c>
      <c r="D24" s="70"/>
      <c r="E24" s="248"/>
      <c r="F24" s="256"/>
      <c r="G24" s="257"/>
      <c r="H24" s="257"/>
      <c r="I24" s="257"/>
      <c r="J24" s="96" t="s">
        <v>301</v>
      </c>
      <c r="K24" s="96" t="s">
        <v>301</v>
      </c>
      <c r="L24" s="96" t="s">
        <v>301</v>
      </c>
      <c r="M24" s="96" t="s">
        <v>301</v>
      </c>
      <c r="N24" s="96" t="s">
        <v>301</v>
      </c>
      <c r="O24" s="96" t="s">
        <v>301</v>
      </c>
      <c r="P24" s="202" t="s">
        <v>356</v>
      </c>
      <c r="Q24" s="258"/>
      <c r="R24" s="259"/>
      <c r="S24" s="258"/>
      <c r="T24" s="258"/>
      <c r="U24" s="260"/>
      <c r="V24" s="71"/>
      <c r="X24" s="76"/>
      <c r="Y24" s="76"/>
      <c r="Z24" s="76"/>
      <c r="AA24" s="76"/>
    </row>
    <row r="25" spans="1:27" ht="11.25">
      <c r="A25" s="118"/>
      <c r="B25" s="118">
        <v>0</v>
      </c>
      <c r="C25" s="31"/>
      <c r="D25" s="70"/>
      <c r="E25" s="253"/>
      <c r="F25" s="151" t="s">
        <v>284</v>
      </c>
      <c r="G25" s="151"/>
      <c r="H25" s="151"/>
      <c r="I25" s="151"/>
      <c r="J25" s="151"/>
      <c r="K25" s="151"/>
      <c r="L25" s="151"/>
      <c r="M25" s="151"/>
      <c r="N25" s="151"/>
      <c r="O25" s="151"/>
      <c r="P25" s="151"/>
      <c r="Q25" s="151"/>
      <c r="R25" s="151"/>
      <c r="S25" s="151"/>
      <c r="T25" s="151"/>
      <c r="U25" s="245"/>
      <c r="V25" s="71"/>
      <c r="X25" s="76"/>
      <c r="Y25" s="76"/>
      <c r="Z25" s="76"/>
      <c r="AA25" s="76"/>
    </row>
    <row r="26" spans="1:27" ht="14.25" customHeight="1">
      <c r="A26" s="66"/>
      <c r="B26" s="66"/>
      <c r="C26" s="31"/>
      <c r="D26" s="70"/>
      <c r="E26" s="398" t="s">
        <v>304</v>
      </c>
      <c r="F26" s="399"/>
      <c r="G26" s="105"/>
      <c r="H26" s="105"/>
      <c r="I26" s="105"/>
      <c r="J26" s="105"/>
      <c r="K26" s="105"/>
      <c r="L26" s="105"/>
      <c r="M26" s="105"/>
      <c r="N26" s="105"/>
      <c r="O26" s="105"/>
      <c r="P26" s="105"/>
      <c r="Q26" s="105"/>
      <c r="R26" s="105"/>
      <c r="S26" s="105"/>
      <c r="T26" s="105"/>
      <c r="U26" s="106"/>
      <c r="V26" s="71"/>
      <c r="X26" s="76"/>
      <c r="Y26" s="76"/>
      <c r="Z26" s="76"/>
      <c r="AA26" s="76"/>
    </row>
    <row r="27" spans="1:27" ht="22.5" customHeight="1">
      <c r="A27" s="66"/>
      <c r="B27" s="66"/>
      <c r="C27" s="31"/>
      <c r="D27" s="70"/>
      <c r="E27" s="204" t="s">
        <v>339</v>
      </c>
      <c r="F27" s="94" t="s">
        <v>299</v>
      </c>
      <c r="G27" s="99"/>
      <c r="H27" s="99"/>
      <c r="I27" s="99"/>
      <c r="J27" s="99"/>
      <c r="K27" s="99"/>
      <c r="L27" s="100"/>
      <c r="M27" s="99"/>
      <c r="N27" s="99"/>
      <c r="O27" s="100"/>
      <c r="P27" s="157" t="s">
        <v>356</v>
      </c>
      <c r="Q27" s="108"/>
      <c r="R27" s="127"/>
      <c r="S27" s="108"/>
      <c r="T27" s="108"/>
      <c r="U27" s="129"/>
      <c r="V27" s="71"/>
      <c r="X27" s="76"/>
      <c r="Y27" s="76"/>
      <c r="Z27" s="76"/>
      <c r="AA27" s="76"/>
    </row>
    <row r="28" spans="1:27" ht="22.5" hidden="1">
      <c r="A28" s="118"/>
      <c r="B28" s="118">
        <v>1</v>
      </c>
      <c r="C28" s="230" t="s">
        <v>423</v>
      </c>
      <c r="D28" s="70"/>
      <c r="E28" s="239"/>
      <c r="F28" s="256"/>
      <c r="G28" s="257"/>
      <c r="H28" s="257"/>
      <c r="I28" s="257"/>
      <c r="J28" s="96" t="s">
        <v>301</v>
      </c>
      <c r="K28" s="96" t="s">
        <v>301</v>
      </c>
      <c r="L28" s="96" t="s">
        <v>301</v>
      </c>
      <c r="M28" s="96" t="s">
        <v>301</v>
      </c>
      <c r="N28" s="96" t="s">
        <v>301</v>
      </c>
      <c r="O28" s="96" t="s">
        <v>301</v>
      </c>
      <c r="P28" s="202" t="s">
        <v>356</v>
      </c>
      <c r="Q28" s="258"/>
      <c r="R28" s="259"/>
      <c r="S28" s="258"/>
      <c r="T28" s="258"/>
      <c r="U28" s="260"/>
      <c r="V28" s="71"/>
      <c r="X28" s="76"/>
      <c r="Y28" s="76"/>
      <c r="Z28" s="76"/>
      <c r="AA28" s="76"/>
    </row>
    <row r="29" spans="1:27" ht="11.25">
      <c r="A29" s="118"/>
      <c r="B29" s="118">
        <v>0</v>
      </c>
      <c r="C29" s="31"/>
      <c r="D29" s="70"/>
      <c r="E29" s="239"/>
      <c r="F29" s="151" t="s">
        <v>284</v>
      </c>
      <c r="G29" s="151"/>
      <c r="H29" s="151"/>
      <c r="I29" s="151"/>
      <c r="J29" s="151"/>
      <c r="K29" s="151"/>
      <c r="L29" s="151"/>
      <c r="M29" s="151"/>
      <c r="N29" s="151"/>
      <c r="O29" s="151"/>
      <c r="P29" s="151"/>
      <c r="Q29" s="151"/>
      <c r="R29" s="151"/>
      <c r="S29" s="151"/>
      <c r="T29" s="151"/>
      <c r="U29" s="245"/>
      <c r="V29" s="71"/>
      <c r="X29" s="76"/>
      <c r="Y29" s="76"/>
      <c r="Z29" s="76"/>
      <c r="AA29" s="76"/>
    </row>
    <row r="30" spans="1:27" ht="78.75">
      <c r="A30" s="66"/>
      <c r="B30" s="66">
        <v>1</v>
      </c>
      <c r="C30" s="31"/>
      <c r="D30" s="70"/>
      <c r="E30" s="239"/>
      <c r="F30" s="94" t="s">
        <v>300</v>
      </c>
      <c r="G30" s="99"/>
      <c r="H30" s="99"/>
      <c r="I30" s="99"/>
      <c r="J30" s="99"/>
      <c r="K30" s="99"/>
      <c r="L30" s="100"/>
      <c r="M30" s="96" t="s">
        <v>301</v>
      </c>
      <c r="N30" s="96" t="s">
        <v>301</v>
      </c>
      <c r="O30" s="96" t="s">
        <v>301</v>
      </c>
      <c r="P30" s="96" t="s">
        <v>301</v>
      </c>
      <c r="Q30" s="96" t="s">
        <v>301</v>
      </c>
      <c r="R30" s="96" t="s">
        <v>301</v>
      </c>
      <c r="S30" s="96" t="s">
        <v>301</v>
      </c>
      <c r="T30" s="96" t="s">
        <v>301</v>
      </c>
      <c r="U30" s="97" t="s">
        <v>301</v>
      </c>
      <c r="V30" s="71"/>
      <c r="X30" s="76"/>
      <c r="Y30" s="76"/>
      <c r="Z30" s="76"/>
      <c r="AA30" s="76"/>
    </row>
    <row r="31" spans="1:27" ht="67.5">
      <c r="A31" s="66"/>
      <c r="B31" s="66"/>
      <c r="C31" s="31"/>
      <c r="D31" s="70"/>
      <c r="E31" s="246"/>
      <c r="F31" s="94" t="s">
        <v>302</v>
      </c>
      <c r="G31" s="99"/>
      <c r="H31" s="99"/>
      <c r="I31" s="99"/>
      <c r="J31" s="99"/>
      <c r="K31" s="99"/>
      <c r="L31" s="100"/>
      <c r="M31" s="96" t="s">
        <v>301</v>
      </c>
      <c r="N31" s="96" t="s">
        <v>301</v>
      </c>
      <c r="O31" s="96" t="s">
        <v>301</v>
      </c>
      <c r="P31" s="96" t="s">
        <v>301</v>
      </c>
      <c r="Q31" s="96" t="s">
        <v>301</v>
      </c>
      <c r="R31" s="96" t="s">
        <v>301</v>
      </c>
      <c r="S31" s="96" t="s">
        <v>301</v>
      </c>
      <c r="T31" s="96" t="s">
        <v>301</v>
      </c>
      <c r="U31" s="97" t="s">
        <v>301</v>
      </c>
      <c r="V31" s="71"/>
      <c r="X31" s="76"/>
      <c r="Y31" s="76"/>
      <c r="Z31" s="76"/>
      <c r="AA31" s="76"/>
    </row>
    <row r="32" spans="1:27" ht="22.5">
      <c r="A32" s="66"/>
      <c r="B32" s="66"/>
      <c r="C32" s="31"/>
      <c r="D32" s="70"/>
      <c r="E32" s="246"/>
      <c r="F32" s="94" t="s">
        <v>303</v>
      </c>
      <c r="G32" s="99"/>
      <c r="H32" s="99"/>
      <c r="I32" s="99"/>
      <c r="J32" s="99"/>
      <c r="K32" s="99"/>
      <c r="L32" s="100"/>
      <c r="M32" s="99"/>
      <c r="N32" s="99"/>
      <c r="O32" s="100"/>
      <c r="P32" s="157" t="s">
        <v>356</v>
      </c>
      <c r="Q32" s="108"/>
      <c r="R32" s="127"/>
      <c r="S32" s="108"/>
      <c r="T32" s="108"/>
      <c r="U32" s="129"/>
      <c r="V32" s="71"/>
      <c r="X32" s="76"/>
      <c r="Y32" s="76"/>
      <c r="Z32" s="76"/>
      <c r="AA32" s="76"/>
    </row>
    <row r="33" spans="1:27" ht="22.5" hidden="1">
      <c r="A33" s="118"/>
      <c r="B33" s="118">
        <v>1</v>
      </c>
      <c r="C33" s="230" t="s">
        <v>423</v>
      </c>
      <c r="D33" s="70"/>
      <c r="E33" s="239"/>
      <c r="F33" s="250"/>
      <c r="G33" s="211"/>
      <c r="H33" s="211"/>
      <c r="I33" s="211"/>
      <c r="J33" s="96" t="s">
        <v>301</v>
      </c>
      <c r="K33" s="96" t="s">
        <v>301</v>
      </c>
      <c r="L33" s="96" t="s">
        <v>301</v>
      </c>
      <c r="M33" s="96" t="s">
        <v>301</v>
      </c>
      <c r="N33" s="96" t="s">
        <v>301</v>
      </c>
      <c r="O33" s="96" t="s">
        <v>301</v>
      </c>
      <c r="P33" s="202" t="s">
        <v>356</v>
      </c>
      <c r="Q33" s="242"/>
      <c r="R33" s="243"/>
      <c r="S33" s="242"/>
      <c r="T33" s="242"/>
      <c r="U33" s="244"/>
      <c r="V33" s="71"/>
      <c r="X33" s="76"/>
      <c r="Y33" s="76"/>
      <c r="Z33" s="76"/>
      <c r="AA33" s="76"/>
    </row>
    <row r="34" spans="1:27" ht="11.25">
      <c r="A34" s="118"/>
      <c r="B34" s="118">
        <v>0</v>
      </c>
      <c r="C34" s="31"/>
      <c r="D34" s="70"/>
      <c r="E34" s="239"/>
      <c r="F34" s="151" t="s">
        <v>284</v>
      </c>
      <c r="G34" s="151"/>
      <c r="H34" s="151"/>
      <c r="I34" s="151"/>
      <c r="J34" s="151"/>
      <c r="K34" s="151"/>
      <c r="L34" s="151"/>
      <c r="M34" s="151"/>
      <c r="N34" s="151"/>
      <c r="O34" s="151"/>
      <c r="P34" s="151"/>
      <c r="Q34" s="151"/>
      <c r="R34" s="151"/>
      <c r="S34" s="151"/>
      <c r="T34" s="151"/>
      <c r="U34" s="245"/>
      <c r="V34" s="71"/>
      <c r="X34" s="76"/>
      <c r="Y34" s="76"/>
      <c r="Z34" s="76"/>
      <c r="AA34" s="76"/>
    </row>
    <row r="35" spans="1:27" ht="22.5" customHeight="1">
      <c r="A35" s="66"/>
      <c r="B35" s="66"/>
      <c r="C35" s="31"/>
      <c r="D35" s="70"/>
      <c r="E35" s="251" t="s">
        <v>340</v>
      </c>
      <c r="F35" s="94" t="s">
        <v>299</v>
      </c>
      <c r="G35" s="99"/>
      <c r="H35" s="99"/>
      <c r="I35" s="99"/>
      <c r="J35" s="99"/>
      <c r="K35" s="99"/>
      <c r="L35" s="100"/>
      <c r="M35" s="99"/>
      <c r="N35" s="99"/>
      <c r="O35" s="100"/>
      <c r="P35" s="157" t="s">
        <v>356</v>
      </c>
      <c r="Q35" s="108"/>
      <c r="R35" s="127"/>
      <c r="S35" s="108"/>
      <c r="T35" s="108"/>
      <c r="U35" s="129"/>
      <c r="V35" s="71"/>
      <c r="X35" s="76"/>
      <c r="Y35" s="76"/>
      <c r="Z35" s="76"/>
      <c r="AA35" s="76"/>
    </row>
    <row r="36" spans="1:27" ht="22.5" hidden="1">
      <c r="A36" s="118"/>
      <c r="B36" s="118">
        <v>1</v>
      </c>
      <c r="C36" s="230" t="s">
        <v>423</v>
      </c>
      <c r="D36" s="70"/>
      <c r="E36" s="246"/>
      <c r="F36" s="256"/>
      <c r="G36" s="211"/>
      <c r="H36" s="211"/>
      <c r="I36" s="211"/>
      <c r="J36" s="96" t="s">
        <v>301</v>
      </c>
      <c r="K36" s="96" t="s">
        <v>301</v>
      </c>
      <c r="L36" s="96" t="s">
        <v>301</v>
      </c>
      <c r="M36" s="96" t="s">
        <v>301</v>
      </c>
      <c r="N36" s="96" t="s">
        <v>301</v>
      </c>
      <c r="O36" s="96" t="s">
        <v>301</v>
      </c>
      <c r="P36" s="202" t="s">
        <v>356</v>
      </c>
      <c r="Q36" s="242"/>
      <c r="R36" s="243"/>
      <c r="S36" s="242"/>
      <c r="T36" s="242"/>
      <c r="U36" s="244"/>
      <c r="V36" s="71"/>
      <c r="X36" s="76"/>
      <c r="Y36" s="76"/>
      <c r="Z36" s="76"/>
      <c r="AA36" s="76"/>
    </row>
    <row r="37" spans="1:27" ht="11.25">
      <c r="A37" s="118"/>
      <c r="B37" s="118">
        <v>0</v>
      </c>
      <c r="C37" s="31"/>
      <c r="D37" s="70"/>
      <c r="E37" s="246"/>
      <c r="F37" s="151" t="s">
        <v>284</v>
      </c>
      <c r="G37" s="151"/>
      <c r="H37" s="151"/>
      <c r="I37" s="151"/>
      <c r="J37" s="151"/>
      <c r="K37" s="151"/>
      <c r="L37" s="151"/>
      <c r="M37" s="151"/>
      <c r="N37" s="151"/>
      <c r="O37" s="151"/>
      <c r="P37" s="151"/>
      <c r="Q37" s="151"/>
      <c r="R37" s="151"/>
      <c r="S37" s="151"/>
      <c r="T37" s="151"/>
      <c r="U37" s="245"/>
      <c r="V37" s="71"/>
      <c r="X37" s="76"/>
      <c r="Y37" s="76"/>
      <c r="Z37" s="76"/>
      <c r="AA37" s="76"/>
    </row>
    <row r="38" spans="1:27" ht="78.75">
      <c r="A38" s="66"/>
      <c r="B38" s="66"/>
      <c r="C38" s="31"/>
      <c r="D38" s="70"/>
      <c r="E38" s="246"/>
      <c r="F38" s="94" t="s">
        <v>300</v>
      </c>
      <c r="G38" s="99"/>
      <c r="H38" s="99"/>
      <c r="I38" s="99"/>
      <c r="J38" s="99"/>
      <c r="K38" s="99"/>
      <c r="L38" s="100"/>
      <c r="M38" s="96" t="s">
        <v>301</v>
      </c>
      <c r="N38" s="96" t="s">
        <v>301</v>
      </c>
      <c r="O38" s="96" t="s">
        <v>301</v>
      </c>
      <c r="P38" s="96" t="s">
        <v>301</v>
      </c>
      <c r="Q38" s="96" t="s">
        <v>301</v>
      </c>
      <c r="R38" s="96" t="s">
        <v>301</v>
      </c>
      <c r="S38" s="96" t="s">
        <v>301</v>
      </c>
      <c r="T38" s="96" t="s">
        <v>301</v>
      </c>
      <c r="U38" s="97" t="s">
        <v>301</v>
      </c>
      <c r="V38" s="71"/>
      <c r="X38" s="76"/>
      <c r="Y38" s="76"/>
      <c r="Z38" s="76"/>
      <c r="AA38" s="76"/>
    </row>
    <row r="39" spans="1:27" ht="67.5">
      <c r="A39" s="66"/>
      <c r="B39" s="66"/>
      <c r="C39" s="31"/>
      <c r="D39" s="70"/>
      <c r="E39" s="246"/>
      <c r="F39" s="94" t="s">
        <v>302</v>
      </c>
      <c r="G39" s="99"/>
      <c r="H39" s="99"/>
      <c r="I39" s="99"/>
      <c r="J39" s="99"/>
      <c r="K39" s="99"/>
      <c r="L39" s="100"/>
      <c r="M39" s="96" t="s">
        <v>301</v>
      </c>
      <c r="N39" s="96" t="s">
        <v>301</v>
      </c>
      <c r="O39" s="96" t="s">
        <v>301</v>
      </c>
      <c r="P39" s="96" t="s">
        <v>301</v>
      </c>
      <c r="Q39" s="96" t="s">
        <v>301</v>
      </c>
      <c r="R39" s="96" t="s">
        <v>301</v>
      </c>
      <c r="S39" s="96" t="s">
        <v>301</v>
      </c>
      <c r="T39" s="96" t="s">
        <v>301</v>
      </c>
      <c r="U39" s="97" t="s">
        <v>301</v>
      </c>
      <c r="V39" s="71"/>
      <c r="X39" s="76"/>
      <c r="Y39" s="76"/>
      <c r="Z39" s="76"/>
      <c r="AA39" s="76"/>
    </row>
    <row r="40" spans="1:27" ht="22.5">
      <c r="A40" s="66"/>
      <c r="B40" s="66"/>
      <c r="C40" s="31"/>
      <c r="D40" s="70"/>
      <c r="E40" s="246"/>
      <c r="F40" s="94" t="s">
        <v>303</v>
      </c>
      <c r="G40" s="99"/>
      <c r="H40" s="99"/>
      <c r="I40" s="99"/>
      <c r="J40" s="99"/>
      <c r="K40" s="99"/>
      <c r="L40" s="100"/>
      <c r="M40" s="99"/>
      <c r="N40" s="99"/>
      <c r="O40" s="100"/>
      <c r="P40" s="157" t="s">
        <v>356</v>
      </c>
      <c r="Q40" s="108"/>
      <c r="R40" s="127"/>
      <c r="S40" s="108"/>
      <c r="T40" s="108"/>
      <c r="U40" s="129"/>
      <c r="V40" s="71"/>
      <c r="X40" s="76"/>
      <c r="Y40" s="76"/>
      <c r="Z40" s="76"/>
      <c r="AA40" s="76"/>
    </row>
    <row r="41" spans="1:27" ht="22.5" hidden="1">
      <c r="A41" s="118"/>
      <c r="B41" s="118">
        <v>1</v>
      </c>
      <c r="C41" s="230" t="s">
        <v>423</v>
      </c>
      <c r="D41" s="70"/>
      <c r="E41" s="239"/>
      <c r="F41" s="250"/>
      <c r="G41" s="211"/>
      <c r="H41" s="211"/>
      <c r="I41" s="211"/>
      <c r="J41" s="96" t="s">
        <v>301</v>
      </c>
      <c r="K41" s="96" t="s">
        <v>301</v>
      </c>
      <c r="L41" s="96" t="s">
        <v>301</v>
      </c>
      <c r="M41" s="96" t="s">
        <v>301</v>
      </c>
      <c r="N41" s="96" t="s">
        <v>301</v>
      </c>
      <c r="O41" s="96" t="s">
        <v>301</v>
      </c>
      <c r="P41" s="202" t="s">
        <v>356</v>
      </c>
      <c r="Q41" s="242"/>
      <c r="R41" s="243"/>
      <c r="S41" s="242"/>
      <c r="T41" s="242"/>
      <c r="U41" s="244"/>
      <c r="V41" s="71"/>
      <c r="X41" s="76"/>
      <c r="Y41" s="76"/>
      <c r="Z41" s="76"/>
      <c r="AA41" s="76"/>
    </row>
    <row r="42" spans="1:27" ht="11.25">
      <c r="A42" s="118"/>
      <c r="B42" s="118">
        <v>0</v>
      </c>
      <c r="C42" s="31"/>
      <c r="D42" s="70"/>
      <c r="E42" s="240"/>
      <c r="F42" s="151" t="s">
        <v>284</v>
      </c>
      <c r="G42" s="151"/>
      <c r="H42" s="151"/>
      <c r="I42" s="151"/>
      <c r="J42" s="151"/>
      <c r="K42" s="151"/>
      <c r="L42" s="151"/>
      <c r="M42" s="151"/>
      <c r="N42" s="151"/>
      <c r="O42" s="151"/>
      <c r="P42" s="151"/>
      <c r="Q42" s="151"/>
      <c r="R42" s="151"/>
      <c r="S42" s="151"/>
      <c r="T42" s="151"/>
      <c r="U42" s="245"/>
      <c r="V42" s="71"/>
      <c r="X42" s="76"/>
      <c r="Y42" s="76"/>
      <c r="Z42" s="76"/>
      <c r="AA42" s="76"/>
    </row>
    <row r="43" spans="1:27" ht="22.5">
      <c r="A43" s="66"/>
      <c r="B43" s="66"/>
      <c r="C43" s="31"/>
      <c r="D43" s="70"/>
      <c r="E43" s="204" t="s">
        <v>341</v>
      </c>
      <c r="F43" s="94" t="s">
        <v>299</v>
      </c>
      <c r="G43" s="99"/>
      <c r="H43" s="99"/>
      <c r="I43" s="99"/>
      <c r="J43" s="99"/>
      <c r="K43" s="99"/>
      <c r="L43" s="100"/>
      <c r="M43" s="99"/>
      <c r="N43" s="99"/>
      <c r="O43" s="100"/>
      <c r="P43" s="157" t="s">
        <v>356</v>
      </c>
      <c r="Q43" s="108"/>
      <c r="R43" s="127"/>
      <c r="S43" s="108"/>
      <c r="T43" s="108"/>
      <c r="U43" s="129"/>
      <c r="V43" s="71"/>
      <c r="X43" s="76"/>
      <c r="Y43" s="76"/>
      <c r="Z43" s="76"/>
      <c r="AA43" s="76"/>
    </row>
    <row r="44" spans="1:27" ht="22.5" hidden="1">
      <c r="A44" s="118"/>
      <c r="B44" s="118">
        <v>1</v>
      </c>
      <c r="C44" s="230" t="s">
        <v>423</v>
      </c>
      <c r="D44" s="70"/>
      <c r="E44" s="246"/>
      <c r="F44" s="256"/>
      <c r="G44" s="211"/>
      <c r="H44" s="211"/>
      <c r="I44" s="211"/>
      <c r="J44" s="96" t="s">
        <v>301</v>
      </c>
      <c r="K44" s="96" t="s">
        <v>301</v>
      </c>
      <c r="L44" s="96" t="s">
        <v>301</v>
      </c>
      <c r="M44" s="96" t="s">
        <v>301</v>
      </c>
      <c r="N44" s="96" t="s">
        <v>301</v>
      </c>
      <c r="O44" s="96" t="s">
        <v>301</v>
      </c>
      <c r="P44" s="202" t="s">
        <v>356</v>
      </c>
      <c r="Q44" s="242"/>
      <c r="R44" s="243"/>
      <c r="S44" s="242"/>
      <c r="T44" s="242"/>
      <c r="U44" s="244"/>
      <c r="V44" s="71"/>
      <c r="X44" s="76"/>
      <c r="Y44" s="76"/>
      <c r="Z44" s="76"/>
      <c r="AA44" s="76"/>
    </row>
    <row r="45" spans="1:27" ht="11.25">
      <c r="A45" s="118"/>
      <c r="B45" s="118">
        <v>0</v>
      </c>
      <c r="C45" s="31"/>
      <c r="D45" s="70"/>
      <c r="E45" s="246"/>
      <c r="F45" s="151" t="s">
        <v>284</v>
      </c>
      <c r="G45" s="151"/>
      <c r="H45" s="151"/>
      <c r="I45" s="151"/>
      <c r="J45" s="151"/>
      <c r="K45" s="151"/>
      <c r="L45" s="151"/>
      <c r="M45" s="151"/>
      <c r="N45" s="151"/>
      <c r="O45" s="151"/>
      <c r="P45" s="151"/>
      <c r="Q45" s="151"/>
      <c r="R45" s="151"/>
      <c r="S45" s="151"/>
      <c r="T45" s="151"/>
      <c r="U45" s="245"/>
      <c r="V45" s="71"/>
      <c r="X45" s="76"/>
      <c r="Y45" s="76"/>
      <c r="Z45" s="76"/>
      <c r="AA45" s="76"/>
    </row>
    <row r="46" spans="1:27" ht="78.75">
      <c r="A46" s="66"/>
      <c r="B46" s="66"/>
      <c r="C46" s="31"/>
      <c r="D46" s="70"/>
      <c r="E46" s="246"/>
      <c r="F46" s="94" t="s">
        <v>300</v>
      </c>
      <c r="G46" s="99"/>
      <c r="H46" s="99"/>
      <c r="I46" s="99"/>
      <c r="J46" s="99"/>
      <c r="K46" s="99"/>
      <c r="L46" s="100"/>
      <c r="M46" s="96" t="s">
        <v>301</v>
      </c>
      <c r="N46" s="96" t="s">
        <v>301</v>
      </c>
      <c r="O46" s="96" t="s">
        <v>301</v>
      </c>
      <c r="P46" s="96" t="s">
        <v>301</v>
      </c>
      <c r="Q46" s="96" t="s">
        <v>301</v>
      </c>
      <c r="R46" s="96" t="s">
        <v>301</v>
      </c>
      <c r="S46" s="96" t="s">
        <v>301</v>
      </c>
      <c r="T46" s="96" t="s">
        <v>301</v>
      </c>
      <c r="U46" s="97" t="s">
        <v>301</v>
      </c>
      <c r="V46" s="71"/>
      <c r="X46" s="76"/>
      <c r="Y46" s="76"/>
      <c r="Z46" s="76"/>
      <c r="AA46" s="76"/>
    </row>
    <row r="47" spans="1:27" ht="67.5">
      <c r="A47" s="66"/>
      <c r="B47" s="66"/>
      <c r="C47" s="31"/>
      <c r="D47" s="70"/>
      <c r="E47" s="246"/>
      <c r="F47" s="94" t="s">
        <v>302</v>
      </c>
      <c r="G47" s="99"/>
      <c r="H47" s="99"/>
      <c r="I47" s="99"/>
      <c r="J47" s="99"/>
      <c r="K47" s="99"/>
      <c r="L47" s="100"/>
      <c r="M47" s="96" t="s">
        <v>301</v>
      </c>
      <c r="N47" s="96" t="s">
        <v>301</v>
      </c>
      <c r="O47" s="96" t="s">
        <v>301</v>
      </c>
      <c r="P47" s="96" t="s">
        <v>301</v>
      </c>
      <c r="Q47" s="96" t="s">
        <v>301</v>
      </c>
      <c r="R47" s="96" t="s">
        <v>301</v>
      </c>
      <c r="S47" s="96" t="s">
        <v>301</v>
      </c>
      <c r="T47" s="96" t="s">
        <v>301</v>
      </c>
      <c r="U47" s="97" t="s">
        <v>301</v>
      </c>
      <c r="V47" s="71"/>
      <c r="X47" s="76"/>
      <c r="Y47" s="76"/>
      <c r="Z47" s="76"/>
      <c r="AA47" s="76"/>
    </row>
    <row r="48" spans="1:27" ht="22.5">
      <c r="A48" s="66"/>
      <c r="B48" s="66"/>
      <c r="C48" s="31"/>
      <c r="D48" s="70"/>
      <c r="E48" s="246"/>
      <c r="F48" s="94" t="s">
        <v>303</v>
      </c>
      <c r="G48" s="99"/>
      <c r="H48" s="99"/>
      <c r="I48" s="99"/>
      <c r="J48" s="99"/>
      <c r="K48" s="99"/>
      <c r="L48" s="100"/>
      <c r="M48" s="99"/>
      <c r="N48" s="99"/>
      <c r="O48" s="100"/>
      <c r="P48" s="157" t="s">
        <v>356</v>
      </c>
      <c r="Q48" s="108"/>
      <c r="R48" s="127"/>
      <c r="S48" s="108"/>
      <c r="T48" s="108"/>
      <c r="U48" s="129"/>
      <c r="V48" s="71"/>
      <c r="X48" s="76"/>
      <c r="Y48" s="76"/>
      <c r="Z48" s="76"/>
      <c r="AA48" s="76"/>
    </row>
    <row r="49" spans="1:27" ht="22.5" hidden="1">
      <c r="A49" s="118"/>
      <c r="B49" s="118">
        <v>1</v>
      </c>
      <c r="C49" s="230" t="s">
        <v>423</v>
      </c>
      <c r="D49" s="70"/>
      <c r="E49" s="239"/>
      <c r="F49" s="250"/>
      <c r="G49" s="211"/>
      <c r="H49" s="211"/>
      <c r="I49" s="211"/>
      <c r="J49" s="96" t="s">
        <v>301</v>
      </c>
      <c r="K49" s="96" t="s">
        <v>301</v>
      </c>
      <c r="L49" s="96" t="s">
        <v>301</v>
      </c>
      <c r="M49" s="96" t="s">
        <v>301</v>
      </c>
      <c r="N49" s="96" t="s">
        <v>301</v>
      </c>
      <c r="O49" s="96" t="s">
        <v>301</v>
      </c>
      <c r="P49" s="202" t="s">
        <v>356</v>
      </c>
      <c r="Q49" s="242"/>
      <c r="R49" s="243"/>
      <c r="S49" s="242"/>
      <c r="T49" s="242"/>
      <c r="U49" s="244"/>
      <c r="V49" s="71"/>
      <c r="X49" s="76"/>
      <c r="Y49" s="76"/>
      <c r="Z49" s="76"/>
      <c r="AA49" s="76"/>
    </row>
    <row r="50" spans="1:27" ht="11.25">
      <c r="A50" s="118"/>
      <c r="B50" s="118">
        <v>0</v>
      </c>
      <c r="C50" s="31"/>
      <c r="D50" s="70"/>
      <c r="E50" s="240"/>
      <c r="F50" s="151" t="s">
        <v>284</v>
      </c>
      <c r="G50" s="151"/>
      <c r="H50" s="151"/>
      <c r="I50" s="151"/>
      <c r="J50" s="151"/>
      <c r="K50" s="151"/>
      <c r="L50" s="151"/>
      <c r="M50" s="151"/>
      <c r="N50" s="151"/>
      <c r="O50" s="151"/>
      <c r="P50" s="151"/>
      <c r="Q50" s="151"/>
      <c r="R50" s="151"/>
      <c r="S50" s="151"/>
      <c r="T50" s="151"/>
      <c r="U50" s="245"/>
      <c r="V50" s="71"/>
      <c r="X50" s="76"/>
      <c r="Y50" s="76"/>
      <c r="Z50" s="76"/>
      <c r="AA50" s="76"/>
    </row>
    <row r="51" spans="1:27" ht="22.5">
      <c r="A51" s="66"/>
      <c r="B51" s="66"/>
      <c r="C51" s="31"/>
      <c r="D51" s="70"/>
      <c r="E51" s="204" t="s">
        <v>342</v>
      </c>
      <c r="F51" s="94" t="s">
        <v>299</v>
      </c>
      <c r="G51" s="99"/>
      <c r="H51" s="99"/>
      <c r="I51" s="99"/>
      <c r="J51" s="99"/>
      <c r="K51" s="99"/>
      <c r="L51" s="100"/>
      <c r="M51" s="99"/>
      <c r="N51" s="99"/>
      <c r="O51" s="100"/>
      <c r="P51" s="157" t="s">
        <v>356</v>
      </c>
      <c r="Q51" s="108"/>
      <c r="R51" s="127"/>
      <c r="S51" s="108"/>
      <c r="T51" s="108"/>
      <c r="U51" s="129"/>
      <c r="V51" s="71"/>
      <c r="X51" s="76"/>
      <c r="Y51" s="76"/>
      <c r="Z51" s="76"/>
      <c r="AA51" s="76"/>
    </row>
    <row r="52" spans="1:27" ht="22.5" hidden="1">
      <c r="A52" s="118"/>
      <c r="B52" s="118">
        <v>1</v>
      </c>
      <c r="C52" s="230" t="s">
        <v>423</v>
      </c>
      <c r="D52" s="70"/>
      <c r="E52" s="246"/>
      <c r="F52" s="256"/>
      <c r="G52" s="257"/>
      <c r="H52" s="257"/>
      <c r="I52" s="257"/>
      <c r="J52" s="96" t="s">
        <v>301</v>
      </c>
      <c r="K52" s="96" t="s">
        <v>301</v>
      </c>
      <c r="L52" s="96" t="s">
        <v>301</v>
      </c>
      <c r="M52" s="96" t="s">
        <v>301</v>
      </c>
      <c r="N52" s="96" t="s">
        <v>301</v>
      </c>
      <c r="O52" s="96" t="s">
        <v>301</v>
      </c>
      <c r="P52" s="202" t="s">
        <v>356</v>
      </c>
      <c r="Q52" s="258"/>
      <c r="R52" s="259"/>
      <c r="S52" s="258"/>
      <c r="T52" s="258"/>
      <c r="U52" s="260"/>
      <c r="V52" s="71"/>
      <c r="X52" s="76"/>
      <c r="Y52" s="76"/>
      <c r="Z52" s="76"/>
      <c r="AA52" s="76"/>
    </row>
    <row r="53" spans="1:27" ht="11.25">
      <c r="A53" s="118"/>
      <c r="B53" s="118">
        <v>0</v>
      </c>
      <c r="C53" s="31"/>
      <c r="D53" s="70"/>
      <c r="E53" s="246"/>
      <c r="F53" s="151" t="s">
        <v>284</v>
      </c>
      <c r="G53" s="151"/>
      <c r="H53" s="151"/>
      <c r="I53" s="151"/>
      <c r="J53" s="151"/>
      <c r="K53" s="151"/>
      <c r="L53" s="151"/>
      <c r="M53" s="151"/>
      <c r="N53" s="151"/>
      <c r="O53" s="151"/>
      <c r="P53" s="151"/>
      <c r="Q53" s="151"/>
      <c r="R53" s="151"/>
      <c r="S53" s="151"/>
      <c r="T53" s="151"/>
      <c r="U53" s="245"/>
      <c r="V53" s="71"/>
      <c r="X53" s="76"/>
      <c r="Y53" s="76"/>
      <c r="Z53" s="76"/>
      <c r="AA53" s="76"/>
    </row>
    <row r="54" spans="1:27" ht="78.75">
      <c r="A54" s="66"/>
      <c r="B54" s="66"/>
      <c r="C54" s="31"/>
      <c r="D54" s="70"/>
      <c r="E54" s="246"/>
      <c r="F54" s="94" t="s">
        <v>300</v>
      </c>
      <c r="G54" s="99"/>
      <c r="H54" s="99"/>
      <c r="I54" s="99"/>
      <c r="J54" s="99"/>
      <c r="K54" s="99"/>
      <c r="L54" s="100"/>
      <c r="M54" s="96" t="s">
        <v>301</v>
      </c>
      <c r="N54" s="96" t="s">
        <v>301</v>
      </c>
      <c r="O54" s="96" t="s">
        <v>301</v>
      </c>
      <c r="P54" s="96" t="s">
        <v>301</v>
      </c>
      <c r="Q54" s="96" t="s">
        <v>301</v>
      </c>
      <c r="R54" s="96" t="s">
        <v>301</v>
      </c>
      <c r="S54" s="96" t="s">
        <v>301</v>
      </c>
      <c r="T54" s="96" t="s">
        <v>301</v>
      </c>
      <c r="U54" s="97" t="s">
        <v>301</v>
      </c>
      <c r="V54" s="71"/>
      <c r="X54" s="76"/>
      <c r="Y54" s="76"/>
      <c r="Z54" s="76"/>
      <c r="AA54" s="76"/>
    </row>
    <row r="55" spans="1:27" ht="67.5">
      <c r="A55" s="66"/>
      <c r="B55" s="66"/>
      <c r="C55" s="31"/>
      <c r="D55" s="70"/>
      <c r="E55" s="246"/>
      <c r="F55" s="94" t="s">
        <v>302</v>
      </c>
      <c r="G55" s="99"/>
      <c r="H55" s="99"/>
      <c r="I55" s="99"/>
      <c r="J55" s="99"/>
      <c r="K55" s="99"/>
      <c r="L55" s="100"/>
      <c r="M55" s="96" t="s">
        <v>301</v>
      </c>
      <c r="N55" s="96" t="s">
        <v>301</v>
      </c>
      <c r="O55" s="96" t="s">
        <v>301</v>
      </c>
      <c r="P55" s="96" t="s">
        <v>301</v>
      </c>
      <c r="Q55" s="96" t="s">
        <v>301</v>
      </c>
      <c r="R55" s="96" t="s">
        <v>301</v>
      </c>
      <c r="S55" s="96" t="s">
        <v>301</v>
      </c>
      <c r="T55" s="96" t="s">
        <v>301</v>
      </c>
      <c r="U55" s="97" t="s">
        <v>301</v>
      </c>
      <c r="V55" s="71"/>
      <c r="X55" s="76"/>
      <c r="Y55" s="76"/>
      <c r="Z55" s="76"/>
      <c r="AA55" s="76"/>
    </row>
    <row r="56" spans="1:27" ht="22.5">
      <c r="A56" s="66"/>
      <c r="B56" s="66"/>
      <c r="C56" s="31"/>
      <c r="D56" s="70"/>
      <c r="E56" s="246"/>
      <c r="F56" s="94" t="s">
        <v>303</v>
      </c>
      <c r="G56" s="99"/>
      <c r="H56" s="99"/>
      <c r="I56" s="99"/>
      <c r="J56" s="99"/>
      <c r="K56" s="99"/>
      <c r="L56" s="100"/>
      <c r="M56" s="99"/>
      <c r="N56" s="99"/>
      <c r="O56" s="100"/>
      <c r="P56" s="157" t="s">
        <v>356</v>
      </c>
      <c r="Q56" s="108"/>
      <c r="R56" s="127"/>
      <c r="S56" s="108"/>
      <c r="T56" s="108"/>
      <c r="U56" s="129"/>
      <c r="V56" s="71"/>
      <c r="X56" s="76"/>
      <c r="Y56" s="76"/>
      <c r="Z56" s="76"/>
      <c r="AA56" s="76"/>
    </row>
    <row r="57" spans="1:27" ht="22.5" hidden="1">
      <c r="A57" s="118"/>
      <c r="B57" s="118">
        <v>1</v>
      </c>
      <c r="C57" s="230" t="s">
        <v>423</v>
      </c>
      <c r="D57" s="70"/>
      <c r="E57" s="239"/>
      <c r="F57" s="250"/>
      <c r="G57" s="211"/>
      <c r="H57" s="211"/>
      <c r="I57" s="211"/>
      <c r="J57" s="96" t="s">
        <v>301</v>
      </c>
      <c r="K57" s="96" t="s">
        <v>301</v>
      </c>
      <c r="L57" s="96" t="s">
        <v>301</v>
      </c>
      <c r="M57" s="96" t="s">
        <v>301</v>
      </c>
      <c r="N57" s="96" t="s">
        <v>301</v>
      </c>
      <c r="O57" s="96" t="s">
        <v>301</v>
      </c>
      <c r="P57" s="202" t="s">
        <v>356</v>
      </c>
      <c r="Q57" s="242"/>
      <c r="R57" s="243"/>
      <c r="S57" s="242"/>
      <c r="T57" s="242"/>
      <c r="U57" s="244"/>
      <c r="V57" s="71"/>
      <c r="X57" s="76"/>
      <c r="Y57" s="76"/>
      <c r="Z57" s="76"/>
      <c r="AA57" s="76"/>
    </row>
    <row r="58" spans="1:27" ht="11.25">
      <c r="A58" s="118"/>
      <c r="B58" s="118">
        <v>0</v>
      </c>
      <c r="C58" s="31"/>
      <c r="D58" s="70"/>
      <c r="E58" s="240"/>
      <c r="F58" s="151" t="s">
        <v>284</v>
      </c>
      <c r="G58" s="151"/>
      <c r="H58" s="151"/>
      <c r="I58" s="151"/>
      <c r="J58" s="151"/>
      <c r="K58" s="151"/>
      <c r="L58" s="151"/>
      <c r="M58" s="151"/>
      <c r="N58" s="151"/>
      <c r="O58" s="151"/>
      <c r="P58" s="151"/>
      <c r="Q58" s="151"/>
      <c r="R58" s="151"/>
      <c r="S58" s="151"/>
      <c r="T58" s="151"/>
      <c r="U58" s="245"/>
      <c r="V58" s="71"/>
      <c r="X58" s="76"/>
      <c r="Y58" s="76"/>
      <c r="Z58" s="76"/>
      <c r="AA58" s="76"/>
    </row>
    <row r="59" spans="1:27" ht="33.75">
      <c r="A59" s="66"/>
      <c r="B59" s="66"/>
      <c r="C59" s="31"/>
      <c r="D59" s="70"/>
      <c r="E59" s="204" t="s">
        <v>305</v>
      </c>
      <c r="F59" s="94" t="s">
        <v>299</v>
      </c>
      <c r="G59" s="99"/>
      <c r="H59" s="99"/>
      <c r="I59" s="99"/>
      <c r="J59" s="99"/>
      <c r="K59" s="99"/>
      <c r="L59" s="100"/>
      <c r="M59" s="99"/>
      <c r="N59" s="99"/>
      <c r="O59" s="100"/>
      <c r="P59" s="157" t="s">
        <v>356</v>
      </c>
      <c r="Q59" s="108"/>
      <c r="R59" s="127"/>
      <c r="S59" s="108"/>
      <c r="T59" s="108"/>
      <c r="U59" s="129"/>
      <c r="V59" s="71"/>
      <c r="X59" s="76"/>
      <c r="Y59" s="76"/>
      <c r="Z59" s="76"/>
      <c r="AA59" s="76"/>
    </row>
    <row r="60" spans="1:27" ht="22.5" hidden="1">
      <c r="A60" s="118"/>
      <c r="B60" s="118">
        <v>1</v>
      </c>
      <c r="C60" s="230" t="s">
        <v>423</v>
      </c>
      <c r="D60" s="70"/>
      <c r="E60" s="246"/>
      <c r="F60" s="256"/>
      <c r="G60" s="211"/>
      <c r="H60" s="211"/>
      <c r="I60" s="211"/>
      <c r="J60" s="96" t="s">
        <v>301</v>
      </c>
      <c r="K60" s="96" t="s">
        <v>301</v>
      </c>
      <c r="L60" s="96" t="s">
        <v>301</v>
      </c>
      <c r="M60" s="96" t="s">
        <v>301</v>
      </c>
      <c r="N60" s="96" t="s">
        <v>301</v>
      </c>
      <c r="O60" s="96" t="s">
        <v>301</v>
      </c>
      <c r="P60" s="202" t="s">
        <v>356</v>
      </c>
      <c r="Q60" s="242"/>
      <c r="R60" s="243"/>
      <c r="S60" s="242"/>
      <c r="T60" s="242"/>
      <c r="U60" s="244"/>
      <c r="V60" s="71"/>
      <c r="X60" s="76"/>
      <c r="Y60" s="76"/>
      <c r="Z60" s="76"/>
      <c r="AA60" s="76"/>
    </row>
    <row r="61" spans="1:27" ht="11.25">
      <c r="A61" s="118"/>
      <c r="B61" s="118">
        <v>0</v>
      </c>
      <c r="C61" s="31"/>
      <c r="D61" s="70"/>
      <c r="E61" s="246"/>
      <c r="F61" s="151" t="s">
        <v>284</v>
      </c>
      <c r="G61" s="151"/>
      <c r="H61" s="151"/>
      <c r="I61" s="151"/>
      <c r="J61" s="151"/>
      <c r="K61" s="151"/>
      <c r="L61" s="151"/>
      <c r="M61" s="151"/>
      <c r="N61" s="151"/>
      <c r="O61" s="151"/>
      <c r="P61" s="151"/>
      <c r="Q61" s="151"/>
      <c r="R61" s="151"/>
      <c r="S61" s="151"/>
      <c r="T61" s="151"/>
      <c r="U61" s="245"/>
      <c r="V61" s="71"/>
      <c r="X61" s="76"/>
      <c r="Y61" s="76"/>
      <c r="Z61" s="76"/>
      <c r="AA61" s="76"/>
    </row>
    <row r="62" spans="1:27" ht="78.75">
      <c r="A62" s="66"/>
      <c r="B62" s="66"/>
      <c r="C62" s="31"/>
      <c r="D62" s="70"/>
      <c r="E62" s="246"/>
      <c r="F62" s="94" t="s">
        <v>300</v>
      </c>
      <c r="G62" s="99"/>
      <c r="H62" s="99"/>
      <c r="I62" s="99"/>
      <c r="J62" s="99"/>
      <c r="K62" s="99"/>
      <c r="L62" s="100"/>
      <c r="M62" s="96" t="s">
        <v>301</v>
      </c>
      <c r="N62" s="96" t="s">
        <v>301</v>
      </c>
      <c r="O62" s="96" t="s">
        <v>301</v>
      </c>
      <c r="P62" s="96" t="s">
        <v>301</v>
      </c>
      <c r="Q62" s="96" t="s">
        <v>301</v>
      </c>
      <c r="R62" s="96" t="s">
        <v>301</v>
      </c>
      <c r="S62" s="96" t="s">
        <v>301</v>
      </c>
      <c r="T62" s="96" t="s">
        <v>301</v>
      </c>
      <c r="U62" s="97" t="s">
        <v>301</v>
      </c>
      <c r="V62" s="71"/>
      <c r="X62" s="76"/>
      <c r="Y62" s="76"/>
      <c r="Z62" s="76"/>
      <c r="AA62" s="76"/>
    </row>
    <row r="63" spans="1:27" ht="67.5">
      <c r="A63" s="66"/>
      <c r="B63" s="66"/>
      <c r="C63" s="31"/>
      <c r="D63" s="70"/>
      <c r="E63" s="246"/>
      <c r="F63" s="94" t="s">
        <v>302</v>
      </c>
      <c r="G63" s="99"/>
      <c r="H63" s="99"/>
      <c r="I63" s="99"/>
      <c r="J63" s="99"/>
      <c r="K63" s="99"/>
      <c r="L63" s="100"/>
      <c r="M63" s="96" t="s">
        <v>301</v>
      </c>
      <c r="N63" s="96" t="s">
        <v>301</v>
      </c>
      <c r="O63" s="96" t="s">
        <v>301</v>
      </c>
      <c r="P63" s="96" t="s">
        <v>301</v>
      </c>
      <c r="Q63" s="96" t="s">
        <v>301</v>
      </c>
      <c r="R63" s="96" t="s">
        <v>301</v>
      </c>
      <c r="S63" s="96" t="s">
        <v>301</v>
      </c>
      <c r="T63" s="96" t="s">
        <v>301</v>
      </c>
      <c r="U63" s="97" t="s">
        <v>301</v>
      </c>
      <c r="V63" s="71"/>
      <c r="X63" s="76"/>
      <c r="Y63" s="76"/>
      <c r="Z63" s="76"/>
      <c r="AA63" s="76"/>
    </row>
    <row r="64" spans="1:27" ht="22.5">
      <c r="A64" s="66"/>
      <c r="B64" s="66"/>
      <c r="C64" s="31"/>
      <c r="D64" s="70"/>
      <c r="E64" s="246"/>
      <c r="F64" s="205" t="s">
        <v>303</v>
      </c>
      <c r="G64" s="200"/>
      <c r="H64" s="200"/>
      <c r="I64" s="200"/>
      <c r="J64" s="200"/>
      <c r="K64" s="200"/>
      <c r="L64" s="201"/>
      <c r="M64" s="200"/>
      <c r="N64" s="200"/>
      <c r="O64" s="201"/>
      <c r="P64" s="202" t="s">
        <v>356</v>
      </c>
      <c r="Q64" s="203"/>
      <c r="R64" s="206"/>
      <c r="S64" s="203"/>
      <c r="T64" s="203"/>
      <c r="U64" s="207"/>
      <c r="V64" s="71"/>
      <c r="X64" s="76"/>
      <c r="Y64" s="76"/>
      <c r="Z64" s="76"/>
      <c r="AA64" s="76"/>
    </row>
    <row r="65" spans="1:27" ht="22.5" hidden="1">
      <c r="A65" s="118"/>
      <c r="B65" s="118">
        <v>1</v>
      </c>
      <c r="C65" s="230" t="s">
        <v>423</v>
      </c>
      <c r="D65" s="70"/>
      <c r="E65" s="239"/>
      <c r="F65" s="252"/>
      <c r="G65" s="99"/>
      <c r="H65" s="99"/>
      <c r="I65" s="99"/>
      <c r="J65" s="96" t="s">
        <v>301</v>
      </c>
      <c r="K65" s="96" t="s">
        <v>301</v>
      </c>
      <c r="L65" s="96" t="s">
        <v>301</v>
      </c>
      <c r="M65" s="96" t="s">
        <v>301</v>
      </c>
      <c r="N65" s="96" t="s">
        <v>301</v>
      </c>
      <c r="O65" s="96" t="s">
        <v>301</v>
      </c>
      <c r="P65" s="202" t="s">
        <v>356</v>
      </c>
      <c r="Q65" s="108"/>
      <c r="R65" s="127"/>
      <c r="S65" s="108"/>
      <c r="T65" s="108"/>
      <c r="U65" s="129"/>
      <c r="V65" s="71"/>
      <c r="X65" s="76"/>
      <c r="Y65" s="76"/>
      <c r="Z65" s="76"/>
      <c r="AA65" s="76"/>
    </row>
    <row r="66" spans="1:27" ht="12" thickBot="1">
      <c r="A66" s="118"/>
      <c r="B66" s="118">
        <v>0</v>
      </c>
      <c r="C66" s="31"/>
      <c r="D66" s="70"/>
      <c r="E66" s="254"/>
      <c r="F66" s="255" t="s">
        <v>284</v>
      </c>
      <c r="G66" s="208"/>
      <c r="H66" s="208"/>
      <c r="I66" s="208"/>
      <c r="J66" s="208"/>
      <c r="K66" s="208"/>
      <c r="L66" s="208"/>
      <c r="M66" s="208"/>
      <c r="N66" s="208"/>
      <c r="O66" s="208"/>
      <c r="P66" s="208"/>
      <c r="Q66" s="208"/>
      <c r="R66" s="208"/>
      <c r="S66" s="208"/>
      <c r="T66" s="208"/>
      <c r="U66" s="209"/>
      <c r="V66" s="71"/>
      <c r="X66" s="76"/>
      <c r="Y66" s="76"/>
      <c r="Z66" s="76"/>
      <c r="AA66" s="76"/>
    </row>
    <row r="67" spans="1:27" ht="11.25">
      <c r="A67" s="75" t="s">
        <v>282</v>
      </c>
      <c r="B67" s="66"/>
      <c r="C67" s="31"/>
      <c r="D67" s="70"/>
      <c r="E67" s="84"/>
      <c r="F67" s="84"/>
      <c r="G67" s="84"/>
      <c r="H67" s="84"/>
      <c r="I67" s="84"/>
      <c r="J67" s="84"/>
      <c r="K67" s="84"/>
      <c r="L67" s="84"/>
      <c r="M67" s="84"/>
      <c r="N67" s="84"/>
      <c r="O67" s="84"/>
      <c r="P67" s="84"/>
      <c r="Q67" s="84"/>
      <c r="R67" s="85"/>
      <c r="S67" s="85"/>
      <c r="T67" s="85"/>
      <c r="U67" s="85"/>
      <c r="V67" s="71"/>
      <c r="X67" s="76"/>
      <c r="Y67" s="76"/>
      <c r="Z67" s="76"/>
      <c r="AA67" s="76"/>
    </row>
    <row r="68" spans="1:27" ht="11.25">
      <c r="A68" s="75"/>
      <c r="B68" s="66"/>
      <c r="C68" s="31"/>
      <c r="D68" s="70"/>
      <c r="E68" s="390" t="e">
        <f>IF(#REF!="","",#REF!)</f>
        <v>#REF!</v>
      </c>
      <c r="F68" s="390"/>
      <c r="G68" s="390"/>
      <c r="H68" s="390"/>
      <c r="I68" s="390"/>
      <c r="J68" s="390"/>
      <c r="K68" s="390"/>
      <c r="L68" s="390"/>
      <c r="M68" s="390"/>
      <c r="N68" s="390"/>
      <c r="O68" s="390"/>
      <c r="P68" s="390"/>
      <c r="Q68" s="390"/>
      <c r="R68" s="390"/>
      <c r="S68" s="390"/>
      <c r="T68" s="390"/>
      <c r="U68" s="390"/>
      <c r="V68" s="71"/>
      <c r="X68" s="76"/>
      <c r="Y68" s="76"/>
      <c r="Z68" s="76"/>
      <c r="AA68" s="76"/>
    </row>
    <row r="69" spans="1:27" ht="11.25">
      <c r="A69" s="75"/>
      <c r="B69" s="66"/>
      <c r="C69" s="31"/>
      <c r="D69" s="70"/>
      <c r="E69" s="178"/>
      <c r="F69" s="178"/>
      <c r="G69" s="178"/>
      <c r="H69" s="178"/>
      <c r="I69" s="178"/>
      <c r="J69" s="178"/>
      <c r="K69" s="178"/>
      <c r="L69" s="178"/>
      <c r="M69" s="178"/>
      <c r="N69" s="178"/>
      <c r="O69" s="178"/>
      <c r="P69" s="178"/>
      <c r="Q69" s="178"/>
      <c r="R69" s="178"/>
      <c r="S69" s="178"/>
      <c r="T69" s="178"/>
      <c r="U69" s="178"/>
      <c r="V69" s="71"/>
      <c r="X69" s="76"/>
      <c r="Y69" s="76"/>
      <c r="Z69" s="76"/>
      <c r="AA69" s="76"/>
    </row>
    <row r="70" spans="1:27" ht="11.25">
      <c r="A70" s="66"/>
      <c r="B70" s="66"/>
      <c r="C70" s="31"/>
      <c r="D70" s="70"/>
      <c r="E70" s="86" t="s">
        <v>306</v>
      </c>
      <c r="F70" s="403" t="s">
        <v>307</v>
      </c>
      <c r="G70" s="403"/>
      <c r="H70" s="403"/>
      <c r="I70" s="403"/>
      <c r="J70" s="403"/>
      <c r="K70" s="403"/>
      <c r="L70" s="403"/>
      <c r="M70" s="403"/>
      <c r="N70" s="403"/>
      <c r="O70" s="403"/>
      <c r="P70" s="403"/>
      <c r="Q70" s="403"/>
      <c r="R70" s="403"/>
      <c r="S70" s="403"/>
      <c r="T70" s="403"/>
      <c r="U70" s="403"/>
      <c r="V70" s="71"/>
      <c r="X70" s="76"/>
      <c r="Y70" s="76"/>
      <c r="Z70" s="76"/>
      <c r="AA70" s="76"/>
    </row>
    <row r="71" spans="1:22" ht="11.25">
      <c r="A71" s="75"/>
      <c r="B71" s="66"/>
      <c r="C71" s="31"/>
      <c r="D71" s="72"/>
      <c r="E71" s="73"/>
      <c r="F71" s="73"/>
      <c r="G71" s="73"/>
      <c r="H71" s="73"/>
      <c r="I71" s="73"/>
      <c r="J71" s="73"/>
      <c r="K71" s="73"/>
      <c r="L71" s="73"/>
      <c r="M71" s="73"/>
      <c r="N71" s="73"/>
      <c r="O71" s="73"/>
      <c r="P71" s="73"/>
      <c r="Q71" s="73"/>
      <c r="R71" s="73"/>
      <c r="S71" s="73"/>
      <c r="T71" s="73"/>
      <c r="U71" s="73"/>
      <c r="V71" s="74"/>
    </row>
  </sheetData>
  <sheetProtection password="E4D4" sheet="1" objects="1" scenarios="1" formatColumns="0" formatRows="0"/>
  <mergeCells count="24">
    <mergeCell ref="E9:U9"/>
    <mergeCell ref="Q12:R13"/>
    <mergeCell ref="T12:T15"/>
    <mergeCell ref="M12:O12"/>
    <mergeCell ref="J12:L12"/>
    <mergeCell ref="F70:U70"/>
    <mergeCell ref="H13:I13"/>
    <mergeCell ref="Q14:Q15"/>
    <mergeCell ref="J13:J14"/>
    <mergeCell ref="K13:L13"/>
    <mergeCell ref="E7:U7"/>
    <mergeCell ref="E8:U8"/>
    <mergeCell ref="E10:U10"/>
    <mergeCell ref="E12:F15"/>
    <mergeCell ref="G12:I12"/>
    <mergeCell ref="E68:U68"/>
    <mergeCell ref="P12:P15"/>
    <mergeCell ref="U12:U15"/>
    <mergeCell ref="G13:G14"/>
    <mergeCell ref="E26:F26"/>
    <mergeCell ref="N13:O13"/>
    <mergeCell ref="S12:S15"/>
    <mergeCell ref="R14:R15"/>
    <mergeCell ref="M13:M14"/>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9:I25 N19:N22 K19:K20 G18:O18">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7.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67" customFormat="1" ht="32.25" customHeight="1" hidden="1">
      <c r="A1" s="66" t="e">
        <f>ID</f>
        <v>#REF!</v>
      </c>
      <c r="B1" s="66"/>
      <c r="C1" s="66"/>
      <c r="D1" s="66"/>
      <c r="E1" s="75"/>
      <c r="F1" s="75"/>
      <c r="G1" s="75"/>
      <c r="H1" s="75"/>
      <c r="I1" s="75"/>
      <c r="M1" s="66"/>
    </row>
    <row r="2" spans="1:3" s="67" customFormat="1" ht="32.25" customHeight="1" hidden="1">
      <c r="A2" s="66"/>
      <c r="B2" s="66"/>
      <c r="C2" s="66"/>
    </row>
    <row r="3" spans="1:13" s="67" customFormat="1" ht="32.25" customHeight="1" hidden="1">
      <c r="A3" s="66"/>
      <c r="B3" s="66"/>
      <c r="C3" s="66"/>
      <c r="D3" s="66"/>
      <c r="E3" s="66"/>
      <c r="F3" s="66"/>
      <c r="G3" s="66"/>
      <c r="H3" s="66"/>
      <c r="I3" s="66"/>
      <c r="M3" s="66"/>
    </row>
    <row r="4" spans="1:14" ht="11.25">
      <c r="A4" s="66"/>
      <c r="B4" s="66"/>
      <c r="C4" s="31"/>
      <c r="D4" s="68"/>
      <c r="E4" s="69"/>
      <c r="F4" s="69"/>
      <c r="G4" s="69"/>
      <c r="H4" s="69"/>
      <c r="I4" s="69"/>
      <c r="J4" s="69"/>
      <c r="K4" s="69"/>
      <c r="L4" s="69"/>
      <c r="M4" s="69"/>
      <c r="N4" s="83" t="str">
        <f>FORMID</f>
        <v>WARM.OPENINFO.TARIF.4.178</v>
      </c>
    </row>
    <row r="5" spans="1:14" ht="11.25">
      <c r="A5" s="66"/>
      <c r="B5" s="66"/>
      <c r="C5" s="31"/>
      <c r="D5" s="70"/>
      <c r="E5" s="9"/>
      <c r="F5" s="9"/>
      <c r="G5" s="9"/>
      <c r="H5" s="9"/>
      <c r="I5" s="9"/>
      <c r="J5" s="9"/>
      <c r="K5" s="9"/>
      <c r="L5" s="9"/>
      <c r="M5" s="9"/>
      <c r="N5" s="98" t="s">
        <v>495</v>
      </c>
    </row>
    <row r="6" spans="1:14" ht="12" thickBot="1">
      <c r="A6" s="66"/>
      <c r="B6" s="66"/>
      <c r="C6" s="31"/>
      <c r="D6" s="70"/>
      <c r="E6" s="9"/>
      <c r="F6" s="9"/>
      <c r="G6" s="9"/>
      <c r="H6" s="9"/>
      <c r="I6" s="9"/>
      <c r="J6" s="9"/>
      <c r="K6" s="9"/>
      <c r="L6" s="9"/>
      <c r="M6" s="9"/>
      <c r="N6" s="71"/>
    </row>
    <row r="7" spans="1:19" s="81" customFormat="1" ht="15" customHeight="1">
      <c r="A7" s="77"/>
      <c r="B7" s="77"/>
      <c r="C7" s="78"/>
      <c r="D7" s="79"/>
      <c r="E7" s="404" t="s">
        <v>285</v>
      </c>
      <c r="F7" s="405"/>
      <c r="G7" s="405"/>
      <c r="H7" s="405"/>
      <c r="I7" s="405"/>
      <c r="J7" s="405"/>
      <c r="K7" s="405"/>
      <c r="L7" s="405"/>
      <c r="M7" s="406"/>
      <c r="N7" s="80"/>
      <c r="P7" s="82"/>
      <c r="Q7" s="82"/>
      <c r="R7" s="82"/>
      <c r="S7" s="82"/>
    </row>
    <row r="8" spans="1:19" s="81" customFormat="1" ht="15" customHeight="1">
      <c r="A8" s="77"/>
      <c r="B8" s="77"/>
      <c r="C8" s="78"/>
      <c r="D8" s="79"/>
      <c r="E8" s="407" t="s">
        <v>308</v>
      </c>
      <c r="F8" s="408"/>
      <c r="G8" s="408"/>
      <c r="H8" s="408"/>
      <c r="I8" s="408"/>
      <c r="J8" s="408"/>
      <c r="K8" s="408"/>
      <c r="L8" s="408"/>
      <c r="M8" s="409"/>
      <c r="N8" s="80"/>
      <c r="P8" s="82"/>
      <c r="Q8" s="82"/>
      <c r="R8" s="82"/>
      <c r="S8" s="82"/>
    </row>
    <row r="9" spans="1:19" s="81" customFormat="1" ht="15" customHeight="1">
      <c r="A9" s="77"/>
      <c r="B9" s="77"/>
      <c r="C9" s="78"/>
      <c r="D9" s="79"/>
      <c r="E9" s="417" t="e">
        <f>COMPANY</f>
        <v>#REF!</v>
      </c>
      <c r="F9" s="418"/>
      <c r="G9" s="418"/>
      <c r="H9" s="418"/>
      <c r="I9" s="418"/>
      <c r="J9" s="418"/>
      <c r="K9" s="418"/>
      <c r="L9" s="418"/>
      <c r="M9" s="419"/>
      <c r="N9" s="80"/>
      <c r="P9" s="82"/>
      <c r="Q9" s="82"/>
      <c r="R9" s="82"/>
      <c r="S9" s="82"/>
    </row>
    <row r="10" spans="1:19" ht="15" customHeight="1" thickBot="1">
      <c r="A10" s="66"/>
      <c r="B10" s="66"/>
      <c r="C10" s="31"/>
      <c r="D10" s="70"/>
      <c r="E10" s="410" t="e">
        <f>"на "&amp;Period_name_3</f>
        <v>#REF!</v>
      </c>
      <c r="F10" s="411"/>
      <c r="G10" s="411"/>
      <c r="H10" s="411"/>
      <c r="I10" s="411"/>
      <c r="J10" s="411"/>
      <c r="K10" s="411"/>
      <c r="L10" s="411"/>
      <c r="M10" s="412"/>
      <c r="N10" s="71"/>
      <c r="P10" s="76"/>
      <c r="Q10" s="76"/>
      <c r="R10" s="76"/>
      <c r="S10" s="76"/>
    </row>
    <row r="11" spans="1:19" ht="12" thickBot="1">
      <c r="A11" s="66"/>
      <c r="B11" s="66"/>
      <c r="C11" s="31"/>
      <c r="D11" s="70"/>
      <c r="E11" s="9"/>
      <c r="F11" s="9"/>
      <c r="G11" s="9"/>
      <c r="H11" s="9"/>
      <c r="I11" s="9"/>
      <c r="J11" s="9"/>
      <c r="K11" s="9"/>
      <c r="L11" s="9"/>
      <c r="M11" s="9"/>
      <c r="N11" s="71"/>
      <c r="P11" s="76"/>
      <c r="Q11" s="76"/>
      <c r="R11" s="76"/>
      <c r="S11" s="76"/>
    </row>
    <row r="12" spans="1:19" ht="83.25" customHeight="1">
      <c r="A12" s="66"/>
      <c r="B12" s="66"/>
      <c r="C12" s="31"/>
      <c r="D12" s="70"/>
      <c r="E12" s="423" t="s">
        <v>309</v>
      </c>
      <c r="F12" s="420" t="s">
        <v>347</v>
      </c>
      <c r="G12" s="416" t="s">
        <v>310</v>
      </c>
      <c r="H12" s="420" t="s">
        <v>290</v>
      </c>
      <c r="I12" s="428" t="s">
        <v>291</v>
      </c>
      <c r="J12" s="429"/>
      <c r="K12" s="420" t="s">
        <v>292</v>
      </c>
      <c r="L12" s="420" t="s">
        <v>293</v>
      </c>
      <c r="M12" s="420" t="s">
        <v>294</v>
      </c>
      <c r="N12" s="71"/>
      <c r="O12" s="103"/>
      <c r="P12" s="76"/>
      <c r="Q12" s="76"/>
      <c r="R12" s="76"/>
      <c r="S12" s="76"/>
    </row>
    <row r="13" spans="1:19" ht="23.25" customHeight="1" thickBot="1">
      <c r="A13" s="66"/>
      <c r="B13" s="66"/>
      <c r="C13" s="31"/>
      <c r="D13" s="70"/>
      <c r="E13" s="424"/>
      <c r="F13" s="421"/>
      <c r="G13" s="422"/>
      <c r="H13" s="421"/>
      <c r="I13" s="430"/>
      <c r="J13" s="431"/>
      <c r="K13" s="421"/>
      <c r="L13" s="421"/>
      <c r="M13" s="421"/>
      <c r="N13" s="71"/>
      <c r="P13" s="76"/>
      <c r="Q13" s="76"/>
      <c r="R13" s="76"/>
      <c r="S13" s="76"/>
    </row>
    <row r="14" spans="1:19" ht="23.25" customHeight="1" thickBot="1">
      <c r="A14" s="66"/>
      <c r="B14" s="66"/>
      <c r="C14" s="31"/>
      <c r="D14" s="70"/>
      <c r="E14" s="425"/>
      <c r="F14" s="93" t="s">
        <v>466</v>
      </c>
      <c r="G14" s="241" t="s">
        <v>466</v>
      </c>
      <c r="H14" s="426"/>
      <c r="I14" s="92" t="s">
        <v>296</v>
      </c>
      <c r="J14" s="92" t="s">
        <v>297</v>
      </c>
      <c r="K14" s="426"/>
      <c r="L14" s="426"/>
      <c r="M14" s="426"/>
      <c r="N14" s="71"/>
      <c r="P14" s="76"/>
      <c r="Q14" s="76"/>
      <c r="R14" s="76"/>
      <c r="S14" s="76"/>
    </row>
    <row r="15" spans="1:19" ht="12" thickBot="1">
      <c r="A15" s="66"/>
      <c r="B15" s="66"/>
      <c r="C15" s="31"/>
      <c r="D15" s="70"/>
      <c r="E15" s="87">
        <v>1</v>
      </c>
      <c r="F15" s="88">
        <v>2</v>
      </c>
      <c r="G15" s="88">
        <v>3</v>
      </c>
      <c r="H15" s="88">
        <v>4</v>
      </c>
      <c r="I15" s="88">
        <v>5</v>
      </c>
      <c r="J15" s="89">
        <v>6</v>
      </c>
      <c r="K15" s="89">
        <v>7</v>
      </c>
      <c r="L15" s="89">
        <v>8</v>
      </c>
      <c r="M15" s="90">
        <v>9</v>
      </c>
      <c r="N15" s="71"/>
      <c r="P15" s="76"/>
      <c r="Q15" s="76"/>
      <c r="R15" s="76"/>
      <c r="S15" s="76"/>
    </row>
    <row r="16" spans="1:19" ht="12" thickBot="1">
      <c r="A16" s="75" t="s">
        <v>283</v>
      </c>
      <c r="B16" s="66"/>
      <c r="C16" s="31"/>
      <c r="D16" s="70"/>
      <c r="E16" s="9"/>
      <c r="F16" s="9"/>
      <c r="G16" s="9"/>
      <c r="H16" s="9"/>
      <c r="I16" s="9"/>
      <c r="J16" s="9"/>
      <c r="K16" s="9"/>
      <c r="L16" s="9"/>
      <c r="M16" s="9"/>
      <c r="N16" s="71"/>
      <c r="P16" s="76"/>
      <c r="Q16" s="76"/>
      <c r="R16" s="76"/>
      <c r="S16" s="76"/>
    </row>
    <row r="17" spans="1:19" ht="22.5">
      <c r="A17" s="66"/>
      <c r="B17" s="66"/>
      <c r="C17" s="31"/>
      <c r="D17" s="70"/>
      <c r="E17" s="104" t="s">
        <v>298</v>
      </c>
      <c r="F17" s="101"/>
      <c r="G17" s="102"/>
      <c r="H17" s="158" t="s">
        <v>356</v>
      </c>
      <c r="I17" s="233"/>
      <c r="J17" s="234"/>
      <c r="K17" s="233"/>
      <c r="L17" s="233"/>
      <c r="M17" s="128"/>
      <c r="N17" s="71"/>
      <c r="P17" s="76"/>
      <c r="Q17" s="76"/>
      <c r="R17" s="76"/>
      <c r="S17" s="76"/>
    </row>
    <row r="18" spans="1:19" ht="22.5">
      <c r="A18" s="66"/>
      <c r="B18" s="66"/>
      <c r="C18" s="31"/>
      <c r="D18" s="70"/>
      <c r="E18" s="204" t="s">
        <v>311</v>
      </c>
      <c r="F18" s="200"/>
      <c r="G18" s="201"/>
      <c r="H18" s="215" t="s">
        <v>356</v>
      </c>
      <c r="I18" s="108"/>
      <c r="J18" s="127"/>
      <c r="K18" s="108"/>
      <c r="L18" s="108"/>
      <c r="M18" s="207"/>
      <c r="N18" s="71"/>
      <c r="P18" s="76"/>
      <c r="Q18" s="76"/>
      <c r="R18" s="76"/>
      <c r="S18" s="76"/>
    </row>
    <row r="19" spans="1:19" ht="22.5" hidden="1">
      <c r="A19" s="66"/>
      <c r="B19" s="118">
        <f>ROW(B20)-ROW()</f>
        <v>1</v>
      </c>
      <c r="C19" s="230" t="s">
        <v>423</v>
      </c>
      <c r="D19" s="70"/>
      <c r="E19" s="235"/>
      <c r="F19" s="200"/>
      <c r="G19" s="201"/>
      <c r="H19" s="215" t="s">
        <v>356</v>
      </c>
      <c r="I19" s="108"/>
      <c r="J19" s="127"/>
      <c r="K19" s="108"/>
      <c r="L19" s="108"/>
      <c r="M19" s="207"/>
      <c r="N19" s="71"/>
      <c r="P19" s="76"/>
      <c r="Q19" s="76"/>
      <c r="R19" s="76"/>
      <c r="S19" s="76"/>
    </row>
    <row r="20" spans="1:14" ht="12.75" customHeight="1" thickBot="1">
      <c r="A20" s="118">
        <f>ROW()-ROW(A19)</f>
        <v>1</v>
      </c>
      <c r="B20" s="118">
        <v>0</v>
      </c>
      <c r="C20" s="84"/>
      <c r="D20" s="125"/>
      <c r="E20" s="148"/>
      <c r="F20" s="208" t="s">
        <v>284</v>
      </c>
      <c r="G20" s="208"/>
      <c r="H20" s="208"/>
      <c r="I20" s="208"/>
      <c r="J20" s="208"/>
      <c r="K20" s="208"/>
      <c r="L20" s="208"/>
      <c r="M20" s="209"/>
      <c r="N20" s="71"/>
    </row>
    <row r="21" spans="1:19" ht="11.25">
      <c r="A21" s="75" t="s">
        <v>282</v>
      </c>
      <c r="B21" s="66"/>
      <c r="C21" s="31"/>
      <c r="D21" s="70"/>
      <c r="E21" s="84"/>
      <c r="F21" s="84"/>
      <c r="G21" s="84"/>
      <c r="H21" s="84"/>
      <c r="I21" s="84"/>
      <c r="J21" s="85"/>
      <c r="K21" s="85"/>
      <c r="L21" s="85"/>
      <c r="M21" s="85"/>
      <c r="N21" s="71"/>
      <c r="P21" s="76"/>
      <c r="Q21" s="76"/>
      <c r="R21" s="76"/>
      <c r="S21" s="76"/>
    </row>
    <row r="22" spans="1:19" ht="15" customHeight="1">
      <c r="A22" s="75"/>
      <c r="B22" s="66"/>
      <c r="C22" s="31"/>
      <c r="D22" s="70"/>
      <c r="E22" s="427" t="e">
        <f>IF(#REF!="","",#REF!)</f>
        <v>#REF!</v>
      </c>
      <c r="F22" s="427"/>
      <c r="G22" s="427"/>
      <c r="H22" s="427"/>
      <c r="I22" s="427"/>
      <c r="J22" s="427"/>
      <c r="K22" s="427"/>
      <c r="L22" s="427"/>
      <c r="M22" s="427"/>
      <c r="N22" s="71"/>
      <c r="P22" s="76"/>
      <c r="Q22" s="76"/>
      <c r="R22" s="76"/>
      <c r="S22" s="76"/>
    </row>
    <row r="23" spans="1:19" ht="11.25">
      <c r="A23" s="75"/>
      <c r="B23" s="66"/>
      <c r="C23" s="31"/>
      <c r="D23" s="70"/>
      <c r="E23" s="84"/>
      <c r="F23" s="173"/>
      <c r="G23" s="173"/>
      <c r="H23" s="173"/>
      <c r="I23" s="173"/>
      <c r="J23" s="173"/>
      <c r="K23" s="173"/>
      <c r="L23" s="173"/>
      <c r="M23" s="173"/>
      <c r="N23" s="71"/>
      <c r="P23" s="76"/>
      <c r="Q23" s="76"/>
      <c r="R23" s="76"/>
      <c r="S23" s="76"/>
    </row>
    <row r="24" spans="1:19" ht="26.25" customHeight="1">
      <c r="A24" s="66"/>
      <c r="B24" s="66"/>
      <c r="C24" s="31"/>
      <c r="D24" s="70"/>
      <c r="E24" s="116" t="s">
        <v>306</v>
      </c>
      <c r="F24" s="403" t="s">
        <v>307</v>
      </c>
      <c r="G24" s="403"/>
      <c r="H24" s="403"/>
      <c r="I24" s="403"/>
      <c r="J24" s="403"/>
      <c r="K24" s="403"/>
      <c r="L24" s="403"/>
      <c r="M24" s="403"/>
      <c r="N24" s="71"/>
      <c r="P24" s="76"/>
      <c r="Q24" s="76"/>
      <c r="R24" s="76"/>
      <c r="S24" s="76"/>
    </row>
    <row r="25" spans="1:14" ht="11.25">
      <c r="A25" s="75"/>
      <c r="B25" s="66"/>
      <c r="C25" s="31"/>
      <c r="D25" s="72"/>
      <c r="E25" s="73"/>
      <c r="F25" s="73"/>
      <c r="G25" s="73"/>
      <c r="H25" s="73"/>
      <c r="I25" s="73"/>
      <c r="J25" s="73"/>
      <c r="K25" s="73"/>
      <c r="L25" s="73"/>
      <c r="M25" s="73"/>
      <c r="N25" s="74"/>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67" customFormat="1" ht="32.25" customHeight="1" hidden="1">
      <c r="A1" s="66" t="e">
        <f>ID</f>
        <v>#REF!</v>
      </c>
      <c r="B1" s="66"/>
      <c r="C1" s="66"/>
      <c r="D1" s="66"/>
      <c r="E1" s="75"/>
      <c r="F1" s="75"/>
      <c r="G1" s="75"/>
      <c r="H1" s="75"/>
      <c r="I1" s="75"/>
      <c r="M1" s="66"/>
    </row>
    <row r="2" spans="1:3" s="67" customFormat="1" ht="32.25" customHeight="1" hidden="1">
      <c r="A2" s="66"/>
      <c r="B2" s="66"/>
      <c r="C2" s="66"/>
    </row>
    <row r="3" spans="1:13" s="67" customFormat="1" ht="32.25" customHeight="1" hidden="1">
      <c r="A3" s="66"/>
      <c r="B3" s="66"/>
      <c r="C3" s="66"/>
      <c r="D3" s="66"/>
      <c r="E3" s="66"/>
      <c r="F3" s="66"/>
      <c r="G3" s="66"/>
      <c r="H3" s="66"/>
      <c r="I3" s="66"/>
      <c r="M3" s="66"/>
    </row>
    <row r="4" spans="1:14" ht="11.25">
      <c r="A4" s="66"/>
      <c r="B4" s="66"/>
      <c r="C4" s="31"/>
      <c r="D4" s="68"/>
      <c r="E4" s="69"/>
      <c r="F4" s="69"/>
      <c r="G4" s="69"/>
      <c r="H4" s="69"/>
      <c r="I4" s="69"/>
      <c r="J4" s="69"/>
      <c r="K4" s="69"/>
      <c r="L4" s="69"/>
      <c r="M4" s="69"/>
      <c r="N4" s="83" t="str">
        <f>FORMID</f>
        <v>WARM.OPENINFO.TARIF.4.178</v>
      </c>
    </row>
    <row r="5" spans="1:14" ht="11.25">
      <c r="A5" s="66"/>
      <c r="B5" s="66"/>
      <c r="C5" s="31"/>
      <c r="D5" s="70"/>
      <c r="E5" s="9"/>
      <c r="F5" s="9"/>
      <c r="G5" s="9"/>
      <c r="H5" s="9"/>
      <c r="I5" s="9"/>
      <c r="J5" s="9"/>
      <c r="K5" s="9"/>
      <c r="L5" s="9"/>
      <c r="M5" s="9"/>
      <c r="N5" s="98" t="s">
        <v>495</v>
      </c>
    </row>
    <row r="6" spans="1:14" ht="12" thickBot="1">
      <c r="A6" s="66"/>
      <c r="B6" s="66"/>
      <c r="C6" s="31"/>
      <c r="D6" s="70"/>
      <c r="E6" s="9"/>
      <c r="F6" s="9"/>
      <c r="G6" s="9"/>
      <c r="H6" s="9"/>
      <c r="I6" s="9"/>
      <c r="J6" s="9"/>
      <c r="K6" s="9"/>
      <c r="L6" s="9"/>
      <c r="M6" s="9"/>
      <c r="N6" s="71"/>
    </row>
    <row r="7" spans="1:19" s="81" customFormat="1" ht="15" customHeight="1">
      <c r="A7" s="77"/>
      <c r="B7" s="77"/>
      <c r="C7" s="78"/>
      <c r="D7" s="79"/>
      <c r="E7" s="404" t="s">
        <v>285</v>
      </c>
      <c r="F7" s="405"/>
      <c r="G7" s="405"/>
      <c r="H7" s="405"/>
      <c r="I7" s="405"/>
      <c r="J7" s="405"/>
      <c r="K7" s="405"/>
      <c r="L7" s="405"/>
      <c r="M7" s="406"/>
      <c r="N7" s="80"/>
      <c r="P7" s="82"/>
      <c r="Q7" s="82"/>
      <c r="R7" s="82"/>
      <c r="S7" s="82"/>
    </row>
    <row r="8" spans="1:19" s="81" customFormat="1" ht="15" customHeight="1">
      <c r="A8" s="77"/>
      <c r="B8" s="77"/>
      <c r="C8" s="78"/>
      <c r="D8" s="79"/>
      <c r="E8" s="407" t="s">
        <v>308</v>
      </c>
      <c r="F8" s="408"/>
      <c r="G8" s="408"/>
      <c r="H8" s="408"/>
      <c r="I8" s="408"/>
      <c r="J8" s="408"/>
      <c r="K8" s="408"/>
      <c r="L8" s="408"/>
      <c r="M8" s="409"/>
      <c r="N8" s="80"/>
      <c r="P8" s="82"/>
      <c r="Q8" s="82"/>
      <c r="R8" s="82"/>
      <c r="S8" s="82"/>
    </row>
    <row r="9" spans="1:19" s="81" customFormat="1" ht="15" customHeight="1">
      <c r="A9" s="77"/>
      <c r="B9" s="77"/>
      <c r="C9" s="78"/>
      <c r="D9" s="79"/>
      <c r="E9" s="417" t="e">
        <f>COMPANY</f>
        <v>#REF!</v>
      </c>
      <c r="F9" s="418"/>
      <c r="G9" s="418"/>
      <c r="H9" s="418"/>
      <c r="I9" s="418"/>
      <c r="J9" s="418"/>
      <c r="K9" s="418"/>
      <c r="L9" s="418"/>
      <c r="M9" s="419"/>
      <c r="N9" s="80"/>
      <c r="P9" s="82"/>
      <c r="Q9" s="82"/>
      <c r="R9" s="82"/>
      <c r="S9" s="82"/>
    </row>
    <row r="10" spans="1:19" ht="15" customHeight="1" thickBot="1">
      <c r="A10" s="66"/>
      <c r="B10" s="66"/>
      <c r="C10" s="31"/>
      <c r="D10" s="70"/>
      <c r="E10" s="410" t="e">
        <f>"на "&amp;Period_name_4</f>
        <v>#REF!</v>
      </c>
      <c r="F10" s="411"/>
      <c r="G10" s="411"/>
      <c r="H10" s="411"/>
      <c r="I10" s="411"/>
      <c r="J10" s="411"/>
      <c r="K10" s="411"/>
      <c r="L10" s="411"/>
      <c r="M10" s="412"/>
      <c r="N10" s="71"/>
      <c r="P10" s="76"/>
      <c r="Q10" s="76"/>
      <c r="R10" s="76"/>
      <c r="S10" s="76"/>
    </row>
    <row r="11" spans="1:19" ht="12" thickBot="1">
      <c r="A11" s="66"/>
      <c r="B11" s="66"/>
      <c r="C11" s="31"/>
      <c r="D11" s="70"/>
      <c r="E11" s="9"/>
      <c r="F11" s="9"/>
      <c r="G11" s="9"/>
      <c r="H11" s="9"/>
      <c r="I11" s="9"/>
      <c r="J11" s="9"/>
      <c r="K11" s="9"/>
      <c r="L11" s="9"/>
      <c r="M11" s="9"/>
      <c r="N11" s="71"/>
      <c r="P11" s="76"/>
      <c r="Q11" s="76"/>
      <c r="R11" s="76"/>
      <c r="S11" s="76"/>
    </row>
    <row r="12" spans="1:19" ht="83.25" customHeight="1">
      <c r="A12" s="66"/>
      <c r="B12" s="66"/>
      <c r="C12" s="31"/>
      <c r="D12" s="70"/>
      <c r="E12" s="423" t="s">
        <v>309</v>
      </c>
      <c r="F12" s="420" t="s">
        <v>347</v>
      </c>
      <c r="G12" s="416" t="s">
        <v>310</v>
      </c>
      <c r="H12" s="420" t="s">
        <v>290</v>
      </c>
      <c r="I12" s="428" t="s">
        <v>291</v>
      </c>
      <c r="J12" s="429"/>
      <c r="K12" s="420" t="s">
        <v>292</v>
      </c>
      <c r="L12" s="420" t="s">
        <v>293</v>
      </c>
      <c r="M12" s="420" t="s">
        <v>294</v>
      </c>
      <c r="N12" s="71"/>
      <c r="O12" s="103"/>
      <c r="P12" s="76"/>
      <c r="Q12" s="76"/>
      <c r="R12" s="76"/>
      <c r="S12" s="76"/>
    </row>
    <row r="13" spans="1:19" ht="23.25" customHeight="1" thickBot="1">
      <c r="A13" s="66"/>
      <c r="B13" s="66"/>
      <c r="C13" s="31"/>
      <c r="D13" s="70"/>
      <c r="E13" s="424"/>
      <c r="F13" s="421"/>
      <c r="G13" s="422"/>
      <c r="H13" s="421"/>
      <c r="I13" s="430"/>
      <c r="J13" s="431"/>
      <c r="K13" s="421"/>
      <c r="L13" s="421"/>
      <c r="M13" s="421"/>
      <c r="N13" s="71"/>
      <c r="P13" s="76"/>
      <c r="Q13" s="76"/>
      <c r="R13" s="76"/>
      <c r="S13" s="76"/>
    </row>
    <row r="14" spans="1:19" ht="23.25" customHeight="1" thickBot="1">
      <c r="A14" s="66"/>
      <c r="B14" s="66"/>
      <c r="C14" s="31"/>
      <c r="D14" s="70"/>
      <c r="E14" s="425"/>
      <c r="F14" s="93" t="s">
        <v>466</v>
      </c>
      <c r="G14" s="241" t="s">
        <v>466</v>
      </c>
      <c r="H14" s="426"/>
      <c r="I14" s="92" t="s">
        <v>296</v>
      </c>
      <c r="J14" s="92" t="s">
        <v>297</v>
      </c>
      <c r="K14" s="426"/>
      <c r="L14" s="426"/>
      <c r="M14" s="426"/>
      <c r="N14" s="71"/>
      <c r="P14" s="76"/>
      <c r="Q14" s="76"/>
      <c r="R14" s="76"/>
      <c r="S14" s="76"/>
    </row>
    <row r="15" spans="1:19" ht="12" thickBot="1">
      <c r="A15" s="66"/>
      <c r="B15" s="66"/>
      <c r="C15" s="31"/>
      <c r="D15" s="70"/>
      <c r="E15" s="87">
        <v>1</v>
      </c>
      <c r="F15" s="88">
        <v>2</v>
      </c>
      <c r="G15" s="88">
        <v>3</v>
      </c>
      <c r="H15" s="88">
        <v>4</v>
      </c>
      <c r="I15" s="88">
        <v>5</v>
      </c>
      <c r="J15" s="89">
        <v>6</v>
      </c>
      <c r="K15" s="89">
        <v>7</v>
      </c>
      <c r="L15" s="89">
        <v>8</v>
      </c>
      <c r="M15" s="90">
        <v>9</v>
      </c>
      <c r="N15" s="71"/>
      <c r="P15" s="76"/>
      <c r="Q15" s="76"/>
      <c r="R15" s="76"/>
      <c r="S15" s="76"/>
    </row>
    <row r="16" spans="1:19" ht="12" thickBot="1">
      <c r="A16" s="75" t="s">
        <v>283</v>
      </c>
      <c r="B16" s="66"/>
      <c r="C16" s="31"/>
      <c r="D16" s="70"/>
      <c r="E16" s="9"/>
      <c r="F16" s="9"/>
      <c r="G16" s="9"/>
      <c r="H16" s="9"/>
      <c r="I16" s="9"/>
      <c r="J16" s="9"/>
      <c r="K16" s="9"/>
      <c r="L16" s="9"/>
      <c r="M16" s="9"/>
      <c r="N16" s="71"/>
      <c r="P16" s="76"/>
      <c r="Q16" s="76"/>
      <c r="R16" s="76"/>
      <c r="S16" s="76"/>
    </row>
    <row r="17" spans="1:19" ht="22.5">
      <c r="A17" s="66"/>
      <c r="B17" s="66"/>
      <c r="C17" s="31"/>
      <c r="D17" s="70"/>
      <c r="E17" s="104" t="s">
        <v>298</v>
      </c>
      <c r="F17" s="101"/>
      <c r="G17" s="102"/>
      <c r="H17" s="158" t="s">
        <v>356</v>
      </c>
      <c r="I17" s="233"/>
      <c r="J17" s="234"/>
      <c r="K17" s="233"/>
      <c r="L17" s="233"/>
      <c r="M17" s="128"/>
      <c r="N17" s="71"/>
      <c r="P17" s="76"/>
      <c r="Q17" s="76"/>
      <c r="R17" s="76"/>
      <c r="S17" s="76"/>
    </row>
    <row r="18" spans="1:19" ht="22.5">
      <c r="A18" s="66"/>
      <c r="B18" s="66"/>
      <c r="C18" s="31"/>
      <c r="D18" s="70"/>
      <c r="E18" s="204" t="s">
        <v>311</v>
      </c>
      <c r="F18" s="200"/>
      <c r="G18" s="201"/>
      <c r="H18" s="215" t="s">
        <v>356</v>
      </c>
      <c r="I18" s="108"/>
      <c r="J18" s="127"/>
      <c r="K18" s="108"/>
      <c r="L18" s="108"/>
      <c r="M18" s="207"/>
      <c r="N18" s="71"/>
      <c r="P18" s="76"/>
      <c r="Q18" s="76"/>
      <c r="R18" s="76"/>
      <c r="S18" s="76"/>
    </row>
    <row r="19" spans="1:19" ht="22.5" hidden="1">
      <c r="A19" s="66"/>
      <c r="B19" s="118">
        <f>ROW(B20)-ROW()</f>
        <v>1</v>
      </c>
      <c r="C19" s="230" t="s">
        <v>423</v>
      </c>
      <c r="D19" s="70"/>
      <c r="E19" s="235"/>
      <c r="F19" s="200"/>
      <c r="G19" s="201"/>
      <c r="H19" s="215" t="s">
        <v>356</v>
      </c>
      <c r="I19" s="108"/>
      <c r="J19" s="127"/>
      <c r="K19" s="108"/>
      <c r="L19" s="108"/>
      <c r="M19" s="207"/>
      <c r="N19" s="71"/>
      <c r="P19" s="76"/>
      <c r="Q19" s="76"/>
      <c r="R19" s="76"/>
      <c r="S19" s="76"/>
    </row>
    <row r="20" spans="1:14" ht="12.75" customHeight="1" thickBot="1">
      <c r="A20" s="118">
        <f>ROW()-ROW(A19)</f>
        <v>1</v>
      </c>
      <c r="B20" s="118">
        <v>0</v>
      </c>
      <c r="C20" s="84"/>
      <c r="D20" s="125"/>
      <c r="E20" s="148"/>
      <c r="F20" s="208" t="s">
        <v>284</v>
      </c>
      <c r="G20" s="208"/>
      <c r="H20" s="208"/>
      <c r="I20" s="208"/>
      <c r="J20" s="208"/>
      <c r="K20" s="208"/>
      <c r="L20" s="208"/>
      <c r="M20" s="209"/>
      <c r="N20" s="71"/>
    </row>
    <row r="21" spans="1:19" ht="11.25">
      <c r="A21" s="75" t="s">
        <v>282</v>
      </c>
      <c r="B21" s="66"/>
      <c r="C21" s="31"/>
      <c r="D21" s="70"/>
      <c r="E21" s="84"/>
      <c r="F21" s="84"/>
      <c r="G21" s="84"/>
      <c r="H21" s="84"/>
      <c r="I21" s="84"/>
      <c r="J21" s="85"/>
      <c r="K21" s="85"/>
      <c r="L21" s="85"/>
      <c r="M21" s="85"/>
      <c r="N21" s="71"/>
      <c r="P21" s="76"/>
      <c r="Q21" s="76"/>
      <c r="R21" s="76"/>
      <c r="S21" s="76"/>
    </row>
    <row r="22" spans="1:19" ht="15" customHeight="1">
      <c r="A22" s="75"/>
      <c r="B22" s="66"/>
      <c r="C22" s="31"/>
      <c r="D22" s="70"/>
      <c r="E22" s="427" t="e">
        <f>IF(#REF!="","",#REF!)</f>
        <v>#REF!</v>
      </c>
      <c r="F22" s="427"/>
      <c r="G22" s="427"/>
      <c r="H22" s="427"/>
      <c r="I22" s="427"/>
      <c r="J22" s="427"/>
      <c r="K22" s="427"/>
      <c r="L22" s="427"/>
      <c r="M22" s="427"/>
      <c r="N22" s="71"/>
      <c r="P22" s="76"/>
      <c r="Q22" s="76"/>
      <c r="R22" s="76"/>
      <c r="S22" s="76"/>
    </row>
    <row r="23" spans="1:19" ht="11.25">
      <c r="A23" s="75"/>
      <c r="B23" s="66"/>
      <c r="C23" s="31"/>
      <c r="D23" s="70"/>
      <c r="E23" s="84"/>
      <c r="F23" s="173"/>
      <c r="G23" s="173"/>
      <c r="H23" s="173"/>
      <c r="I23" s="173"/>
      <c r="J23" s="173"/>
      <c r="K23" s="173"/>
      <c r="L23" s="173"/>
      <c r="M23" s="173"/>
      <c r="N23" s="71"/>
      <c r="P23" s="76"/>
      <c r="Q23" s="76"/>
      <c r="R23" s="76"/>
      <c r="S23" s="76"/>
    </row>
    <row r="24" spans="1:19" ht="26.25" customHeight="1">
      <c r="A24" s="66"/>
      <c r="B24" s="66"/>
      <c r="C24" s="31"/>
      <c r="D24" s="70"/>
      <c r="E24" s="116" t="s">
        <v>306</v>
      </c>
      <c r="F24" s="403" t="s">
        <v>307</v>
      </c>
      <c r="G24" s="403"/>
      <c r="H24" s="403"/>
      <c r="I24" s="403"/>
      <c r="J24" s="403"/>
      <c r="K24" s="403"/>
      <c r="L24" s="403"/>
      <c r="M24" s="403"/>
      <c r="N24" s="71"/>
      <c r="P24" s="76"/>
      <c r="Q24" s="76"/>
      <c r="R24" s="76"/>
      <c r="S24" s="76"/>
    </row>
    <row r="25" spans="1:14" ht="11.25">
      <c r="A25" s="75"/>
      <c r="B25" s="66"/>
      <c r="C25" s="31"/>
      <c r="D25" s="72"/>
      <c r="E25" s="73"/>
      <c r="F25" s="73"/>
      <c r="G25" s="73"/>
      <c r="H25" s="73"/>
      <c r="I25" s="73"/>
      <c r="J25" s="73"/>
      <c r="K25" s="73"/>
      <c r="L25" s="73"/>
      <c r="M25" s="73"/>
      <c r="N25" s="74"/>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67" hidden="1" customWidth="1"/>
    <col min="3" max="3" width="9.00390625" style="30"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67" customFormat="1" ht="32.25" customHeight="1" hidden="1">
      <c r="A1" s="66" t="e">
        <f>ID</f>
        <v>#REF!</v>
      </c>
      <c r="B1" s="66"/>
      <c r="C1" s="66"/>
      <c r="D1" s="66"/>
      <c r="E1" s="75"/>
      <c r="F1" s="75"/>
      <c r="G1" s="75"/>
      <c r="H1" s="75"/>
      <c r="I1" s="75"/>
      <c r="J1" s="75"/>
      <c r="K1" s="75"/>
      <c r="O1" s="66"/>
    </row>
    <row r="2" spans="1:3" s="67" customFormat="1" ht="32.25" customHeight="1" hidden="1">
      <c r="A2" s="66"/>
      <c r="B2" s="66"/>
      <c r="C2" s="66"/>
    </row>
    <row r="3" spans="1:15" s="67" customFormat="1" ht="32.25" customHeight="1" hidden="1">
      <c r="A3" s="66"/>
      <c r="B3" s="66"/>
      <c r="C3" s="66"/>
      <c r="D3" s="66"/>
      <c r="E3" s="66"/>
      <c r="F3" s="66"/>
      <c r="G3" s="66"/>
      <c r="H3" s="66"/>
      <c r="I3" s="66"/>
      <c r="J3" s="66"/>
      <c r="K3" s="66"/>
      <c r="O3" s="66"/>
    </row>
    <row r="4" spans="1:16" ht="11.25">
      <c r="A4" s="66"/>
      <c r="B4" s="66"/>
      <c r="C4" s="31"/>
      <c r="D4" s="68"/>
      <c r="E4" s="69"/>
      <c r="F4" s="69"/>
      <c r="G4" s="69"/>
      <c r="H4" s="69"/>
      <c r="I4" s="69"/>
      <c r="J4" s="69"/>
      <c r="K4" s="69"/>
      <c r="L4" s="69"/>
      <c r="M4" s="69"/>
      <c r="N4" s="69"/>
      <c r="O4" s="69"/>
      <c r="P4" s="83" t="str">
        <f>FORMID</f>
        <v>WARM.OPENINFO.TARIF.4.178</v>
      </c>
    </row>
    <row r="5" spans="1:16" ht="11.25">
      <c r="A5" s="66"/>
      <c r="B5" s="66"/>
      <c r="C5" s="31"/>
      <c r="D5" s="70"/>
      <c r="E5" s="9"/>
      <c r="F5" s="9"/>
      <c r="G5" s="9"/>
      <c r="H5" s="9"/>
      <c r="I5" s="9"/>
      <c r="J5" s="9"/>
      <c r="K5" s="9"/>
      <c r="L5" s="9"/>
      <c r="M5" s="9"/>
      <c r="N5" s="9"/>
      <c r="O5" s="9"/>
      <c r="P5" s="98" t="s">
        <v>496</v>
      </c>
    </row>
    <row r="6" spans="1:16" ht="12" thickBot="1">
      <c r="A6" s="66"/>
      <c r="B6" s="66"/>
      <c r="C6" s="31"/>
      <c r="D6" s="70"/>
      <c r="E6" s="9"/>
      <c r="F6" s="9"/>
      <c r="G6" s="9"/>
      <c r="H6" s="9"/>
      <c r="I6" s="9"/>
      <c r="J6" s="9"/>
      <c r="K6" s="9"/>
      <c r="L6" s="9"/>
      <c r="M6" s="9"/>
      <c r="N6" s="9"/>
      <c r="O6" s="9"/>
      <c r="P6" s="71"/>
    </row>
    <row r="7" spans="1:21" s="81" customFormat="1" ht="15" customHeight="1">
      <c r="A7" s="77"/>
      <c r="B7" s="77"/>
      <c r="C7" s="78"/>
      <c r="D7" s="79"/>
      <c r="E7" s="404" t="s">
        <v>285</v>
      </c>
      <c r="F7" s="405"/>
      <c r="G7" s="405"/>
      <c r="H7" s="405"/>
      <c r="I7" s="405"/>
      <c r="J7" s="405"/>
      <c r="K7" s="405"/>
      <c r="L7" s="405"/>
      <c r="M7" s="405"/>
      <c r="N7" s="405"/>
      <c r="O7" s="406"/>
      <c r="P7" s="80"/>
      <c r="R7" s="82"/>
      <c r="S7" s="82"/>
      <c r="T7" s="82"/>
      <c r="U7" s="82"/>
    </row>
    <row r="8" spans="1:21" s="81" customFormat="1" ht="15" customHeight="1">
      <c r="A8" s="77"/>
      <c r="B8" s="77"/>
      <c r="C8" s="78"/>
      <c r="D8" s="79"/>
      <c r="E8" s="407" t="s">
        <v>312</v>
      </c>
      <c r="F8" s="408"/>
      <c r="G8" s="408"/>
      <c r="H8" s="408"/>
      <c r="I8" s="408"/>
      <c r="J8" s="408"/>
      <c r="K8" s="408"/>
      <c r="L8" s="408"/>
      <c r="M8" s="408"/>
      <c r="N8" s="408"/>
      <c r="O8" s="409"/>
      <c r="P8" s="80"/>
      <c r="R8" s="82"/>
      <c r="S8" s="82"/>
      <c r="T8" s="82"/>
      <c r="U8" s="82"/>
    </row>
    <row r="9" spans="1:21" s="81" customFormat="1" ht="15" customHeight="1">
      <c r="A9" s="77"/>
      <c r="B9" s="77"/>
      <c r="C9" s="78"/>
      <c r="D9" s="79"/>
      <c r="E9" s="417" t="e">
        <f>COMPANY</f>
        <v>#REF!</v>
      </c>
      <c r="F9" s="418"/>
      <c r="G9" s="418"/>
      <c r="H9" s="418"/>
      <c r="I9" s="418"/>
      <c r="J9" s="418"/>
      <c r="K9" s="418"/>
      <c r="L9" s="418"/>
      <c r="M9" s="418"/>
      <c r="N9" s="418"/>
      <c r="O9" s="419"/>
      <c r="P9" s="80"/>
      <c r="R9" s="82"/>
      <c r="S9" s="82"/>
      <c r="T9" s="82"/>
      <c r="U9" s="82"/>
    </row>
    <row r="10" spans="1:21" ht="15" customHeight="1" thickBot="1">
      <c r="A10" s="66"/>
      <c r="B10" s="66"/>
      <c r="C10" s="31"/>
      <c r="D10" s="70"/>
      <c r="E10" s="410" t="e">
        <f>"на "&amp;Period_name_3</f>
        <v>#REF!</v>
      </c>
      <c r="F10" s="411"/>
      <c r="G10" s="411"/>
      <c r="H10" s="411"/>
      <c r="I10" s="411"/>
      <c r="J10" s="411"/>
      <c r="K10" s="411"/>
      <c r="L10" s="411"/>
      <c r="M10" s="411"/>
      <c r="N10" s="411"/>
      <c r="O10" s="412"/>
      <c r="P10" s="71"/>
      <c r="R10" s="76"/>
      <c r="S10" s="76"/>
      <c r="T10" s="76"/>
      <c r="U10" s="76"/>
    </row>
    <row r="11" spans="1:21" ht="12" thickBot="1">
      <c r="A11" s="66"/>
      <c r="B11" s="66"/>
      <c r="C11" s="31"/>
      <c r="D11" s="70"/>
      <c r="E11" s="9"/>
      <c r="F11" s="9"/>
      <c r="G11" s="9"/>
      <c r="H11" s="9"/>
      <c r="I11" s="9"/>
      <c r="J11" s="9"/>
      <c r="K11" s="9"/>
      <c r="L11" s="9"/>
      <c r="M11" s="9"/>
      <c r="N11" s="9"/>
      <c r="O11" s="9"/>
      <c r="P11" s="71"/>
      <c r="R11" s="76"/>
      <c r="S11" s="76"/>
      <c r="T11" s="76"/>
      <c r="U11" s="76"/>
    </row>
    <row r="12" spans="1:21" ht="51" customHeight="1">
      <c r="A12" s="66"/>
      <c r="B12" s="66"/>
      <c r="C12" s="31"/>
      <c r="D12" s="70"/>
      <c r="E12" s="413" t="s">
        <v>461</v>
      </c>
      <c r="F12" s="400"/>
      <c r="G12" s="420" t="s">
        <v>344</v>
      </c>
      <c r="H12" s="433" t="s">
        <v>295</v>
      </c>
      <c r="I12" s="434"/>
      <c r="J12" s="391" t="s">
        <v>290</v>
      </c>
      <c r="K12" s="435" t="s">
        <v>291</v>
      </c>
      <c r="L12" s="436"/>
      <c r="M12" s="400" t="s">
        <v>292</v>
      </c>
      <c r="N12" s="400" t="s">
        <v>293</v>
      </c>
      <c r="O12" s="394" t="s">
        <v>294</v>
      </c>
      <c r="P12" s="71"/>
      <c r="Q12" s="103"/>
      <c r="R12" s="76"/>
      <c r="S12" s="76"/>
      <c r="T12" s="76"/>
      <c r="U12" s="76"/>
    </row>
    <row r="13" spans="1:21" ht="45">
      <c r="A13" s="66"/>
      <c r="B13" s="66"/>
      <c r="C13" s="31"/>
      <c r="D13" s="70"/>
      <c r="E13" s="414"/>
      <c r="F13" s="401"/>
      <c r="G13" s="432"/>
      <c r="H13" s="91" t="s">
        <v>345</v>
      </c>
      <c r="I13" s="91" t="s">
        <v>346</v>
      </c>
      <c r="J13" s="392"/>
      <c r="K13" s="437" t="s">
        <v>296</v>
      </c>
      <c r="L13" s="437" t="s">
        <v>297</v>
      </c>
      <c r="M13" s="401"/>
      <c r="N13" s="401"/>
      <c r="O13" s="395"/>
      <c r="P13" s="71"/>
      <c r="R13" s="76"/>
      <c r="S13" s="76"/>
      <c r="T13" s="76"/>
      <c r="U13" s="76"/>
    </row>
    <row r="14" spans="1:21" ht="27.75" customHeight="1" thickBot="1">
      <c r="A14" s="66"/>
      <c r="B14" s="66"/>
      <c r="C14" s="31"/>
      <c r="D14" s="70"/>
      <c r="E14" s="415"/>
      <c r="F14" s="402"/>
      <c r="G14" s="93" t="s">
        <v>343</v>
      </c>
      <c r="H14" s="93" t="s">
        <v>343</v>
      </c>
      <c r="I14" s="93" t="s">
        <v>320</v>
      </c>
      <c r="J14" s="393"/>
      <c r="K14" s="393"/>
      <c r="L14" s="393"/>
      <c r="M14" s="402"/>
      <c r="N14" s="402"/>
      <c r="O14" s="396"/>
      <c r="P14" s="71"/>
      <c r="R14" s="76"/>
      <c r="S14" s="76"/>
      <c r="T14" s="76"/>
      <c r="U14" s="76"/>
    </row>
    <row r="15" spans="1:21" ht="12" thickBot="1">
      <c r="A15" s="66"/>
      <c r="B15" s="66"/>
      <c r="C15" s="31"/>
      <c r="D15" s="70"/>
      <c r="E15" s="87">
        <v>1</v>
      </c>
      <c r="F15" s="88">
        <v>2</v>
      </c>
      <c r="G15" s="88">
        <v>3</v>
      </c>
      <c r="H15" s="88">
        <v>4</v>
      </c>
      <c r="I15" s="88">
        <v>5</v>
      </c>
      <c r="J15" s="88">
        <v>6</v>
      </c>
      <c r="K15" s="88">
        <v>7</v>
      </c>
      <c r="L15" s="89">
        <v>8</v>
      </c>
      <c r="M15" s="89">
        <v>9</v>
      </c>
      <c r="N15" s="89">
        <v>10</v>
      </c>
      <c r="O15" s="90">
        <v>11</v>
      </c>
      <c r="P15" s="71"/>
      <c r="R15" s="76"/>
      <c r="S15" s="76"/>
      <c r="T15" s="76"/>
      <c r="U15" s="76"/>
    </row>
    <row r="16" spans="1:21" ht="12" thickBot="1">
      <c r="A16" s="75" t="s">
        <v>283</v>
      </c>
      <c r="B16" s="66"/>
      <c r="C16" s="31"/>
      <c r="D16" s="70"/>
      <c r="E16" s="9"/>
      <c r="F16" s="9"/>
      <c r="G16" s="9"/>
      <c r="H16" s="9"/>
      <c r="I16" s="9"/>
      <c r="J16" s="9"/>
      <c r="K16" s="9"/>
      <c r="L16" s="9"/>
      <c r="M16" s="9"/>
      <c r="N16" s="9"/>
      <c r="O16" s="9"/>
      <c r="P16" s="71"/>
      <c r="R16" s="76"/>
      <c r="S16" s="76"/>
      <c r="T16" s="76"/>
      <c r="U16" s="76"/>
    </row>
    <row r="17" spans="1:21" ht="22.5">
      <c r="A17" s="66"/>
      <c r="B17" s="66"/>
      <c r="C17" s="31"/>
      <c r="D17" s="70"/>
      <c r="E17" s="438" t="s">
        <v>298</v>
      </c>
      <c r="F17" s="95" t="s">
        <v>299</v>
      </c>
      <c r="G17" s="101"/>
      <c r="H17" s="101"/>
      <c r="I17" s="101"/>
      <c r="J17" s="156" t="s">
        <v>356</v>
      </c>
      <c r="K17" s="233"/>
      <c r="L17" s="234"/>
      <c r="M17" s="233"/>
      <c r="N17" s="233"/>
      <c r="O17" s="128"/>
      <c r="P17" s="71"/>
      <c r="R17" s="76"/>
      <c r="S17" s="76"/>
      <c r="T17" s="76"/>
      <c r="U17" s="76"/>
    </row>
    <row r="18" spans="1:21" ht="78.75">
      <c r="A18" s="66"/>
      <c r="B18" s="66"/>
      <c r="C18" s="31"/>
      <c r="D18" s="70"/>
      <c r="E18" s="439"/>
      <c r="F18" s="94" t="s">
        <v>300</v>
      </c>
      <c r="G18" s="99"/>
      <c r="H18" s="99"/>
      <c r="I18" s="99"/>
      <c r="J18" s="157" t="s">
        <v>356</v>
      </c>
      <c r="K18" s="108"/>
      <c r="L18" s="127"/>
      <c r="M18" s="108"/>
      <c r="N18" s="108"/>
      <c r="O18" s="129"/>
      <c r="P18" s="71"/>
      <c r="R18" s="76"/>
      <c r="S18" s="76"/>
      <c r="T18" s="76"/>
      <c r="U18" s="76"/>
    </row>
    <row r="19" spans="1:23" ht="67.5">
      <c r="A19" s="66"/>
      <c r="B19" s="66"/>
      <c r="C19" s="31"/>
      <c r="D19" s="70"/>
      <c r="E19" s="439"/>
      <c r="F19" s="94" t="s">
        <v>302</v>
      </c>
      <c r="G19" s="99"/>
      <c r="H19" s="99"/>
      <c r="I19" s="99"/>
      <c r="J19" s="157" t="s">
        <v>356</v>
      </c>
      <c r="K19" s="108"/>
      <c r="L19" s="127"/>
      <c r="M19" s="108"/>
      <c r="N19" s="108"/>
      <c r="O19" s="129"/>
      <c r="P19" s="71"/>
      <c r="R19" s="76"/>
      <c r="S19" s="76"/>
      <c r="T19" s="76"/>
      <c r="U19" s="76"/>
      <c r="W19" s="9"/>
    </row>
    <row r="20" spans="1:21" ht="22.5">
      <c r="A20" s="66"/>
      <c r="B20" s="66"/>
      <c r="C20" s="31"/>
      <c r="D20" s="70"/>
      <c r="E20" s="439" t="s">
        <v>311</v>
      </c>
      <c r="F20" s="94" t="s">
        <v>299</v>
      </c>
      <c r="G20" s="99"/>
      <c r="H20" s="99"/>
      <c r="I20" s="99"/>
      <c r="J20" s="157" t="s">
        <v>356</v>
      </c>
      <c r="K20" s="108"/>
      <c r="L20" s="127"/>
      <c r="M20" s="108"/>
      <c r="N20" s="108"/>
      <c r="O20" s="129"/>
      <c r="P20" s="71"/>
      <c r="R20" s="76"/>
      <c r="S20" s="76"/>
      <c r="T20" s="76"/>
      <c r="U20" s="76"/>
    </row>
    <row r="21" spans="1:21" ht="78.75">
      <c r="A21" s="66"/>
      <c r="B21" s="66"/>
      <c r="C21" s="31"/>
      <c r="D21" s="70"/>
      <c r="E21" s="439"/>
      <c r="F21" s="94" t="s">
        <v>300</v>
      </c>
      <c r="G21" s="99"/>
      <c r="H21" s="99"/>
      <c r="I21" s="99"/>
      <c r="J21" s="157" t="s">
        <v>356</v>
      </c>
      <c r="K21" s="108"/>
      <c r="L21" s="127"/>
      <c r="M21" s="108"/>
      <c r="N21" s="108"/>
      <c r="O21" s="129"/>
      <c r="P21" s="71"/>
      <c r="R21" s="76"/>
      <c r="S21" s="76"/>
      <c r="T21" s="76"/>
      <c r="U21" s="76"/>
    </row>
    <row r="22" spans="1:21" ht="67.5">
      <c r="A22" s="66"/>
      <c r="B22" s="66"/>
      <c r="C22" s="31"/>
      <c r="D22" s="70"/>
      <c r="E22" s="440"/>
      <c r="F22" s="205" t="s">
        <v>302</v>
      </c>
      <c r="G22" s="200"/>
      <c r="H22" s="200"/>
      <c r="I22" s="200"/>
      <c r="J22" s="202" t="s">
        <v>356</v>
      </c>
      <c r="K22" s="108"/>
      <c r="L22" s="127"/>
      <c r="M22" s="108"/>
      <c r="N22" s="108"/>
      <c r="O22" s="207"/>
      <c r="P22" s="71"/>
      <c r="R22" s="76"/>
      <c r="S22" s="76"/>
      <c r="T22" s="76"/>
      <c r="U22" s="76"/>
    </row>
    <row r="23" spans="1:21" ht="22.5" hidden="1">
      <c r="A23" s="66"/>
      <c r="B23" s="118">
        <f>ROW(B26)-ROW()</f>
        <v>3</v>
      </c>
      <c r="C23" s="230" t="s">
        <v>423</v>
      </c>
      <c r="D23" s="70"/>
      <c r="E23" s="441"/>
      <c r="F23" s="94" t="s">
        <v>299</v>
      </c>
      <c r="G23" s="99"/>
      <c r="H23" s="99"/>
      <c r="I23" s="99"/>
      <c r="J23" s="157" t="s">
        <v>356</v>
      </c>
      <c r="K23" s="108"/>
      <c r="L23" s="127"/>
      <c r="M23" s="108"/>
      <c r="N23" s="108"/>
      <c r="O23" s="129"/>
      <c r="P23" s="71"/>
      <c r="R23" s="76"/>
      <c r="S23" s="76"/>
      <c r="T23" s="76"/>
      <c r="U23" s="76"/>
    </row>
    <row r="24" spans="1:21" ht="78.75" hidden="1">
      <c r="A24" s="66"/>
      <c r="B24" s="66"/>
      <c r="C24" s="31"/>
      <c r="D24" s="70"/>
      <c r="E24" s="441"/>
      <c r="F24" s="94" t="s">
        <v>300</v>
      </c>
      <c r="G24" s="99"/>
      <c r="H24" s="99"/>
      <c r="I24" s="99"/>
      <c r="J24" s="157" t="s">
        <v>356</v>
      </c>
      <c r="K24" s="108"/>
      <c r="L24" s="127"/>
      <c r="M24" s="108"/>
      <c r="N24" s="108"/>
      <c r="O24" s="129"/>
      <c r="P24" s="71"/>
      <c r="R24" s="76"/>
      <c r="S24" s="76"/>
      <c r="T24" s="76"/>
      <c r="U24" s="76"/>
    </row>
    <row r="25" spans="1:21" ht="67.5" hidden="1">
      <c r="A25" s="66"/>
      <c r="B25" s="66"/>
      <c r="C25" s="31"/>
      <c r="D25" s="70"/>
      <c r="E25" s="441"/>
      <c r="F25" s="94" t="s">
        <v>302</v>
      </c>
      <c r="G25" s="99"/>
      <c r="H25" s="99"/>
      <c r="I25" s="99"/>
      <c r="J25" s="157" t="s">
        <v>356</v>
      </c>
      <c r="K25" s="108"/>
      <c r="L25" s="127"/>
      <c r="M25" s="108"/>
      <c r="N25" s="108"/>
      <c r="O25" s="129"/>
      <c r="P25" s="71"/>
      <c r="R25" s="76"/>
      <c r="S25" s="76"/>
      <c r="T25" s="76"/>
      <c r="U25" s="76"/>
    </row>
    <row r="26" spans="1:16" ht="12.75" customHeight="1" thickBot="1">
      <c r="A26" s="118">
        <f>ROW()-ROW(A23)</f>
        <v>3</v>
      </c>
      <c r="B26" s="118">
        <v>0</v>
      </c>
      <c r="C26" s="84"/>
      <c r="D26" s="125"/>
      <c r="E26" s="148"/>
      <c r="F26" s="208" t="s">
        <v>284</v>
      </c>
      <c r="G26" s="208"/>
      <c r="H26" s="208"/>
      <c r="I26" s="208"/>
      <c r="J26" s="208"/>
      <c r="K26" s="208"/>
      <c r="L26" s="208"/>
      <c r="M26" s="208"/>
      <c r="N26" s="208"/>
      <c r="O26" s="209"/>
      <c r="P26" s="71"/>
    </row>
    <row r="27" spans="1:21" ht="11.25">
      <c r="A27" s="75" t="s">
        <v>282</v>
      </c>
      <c r="B27" s="66"/>
      <c r="C27" s="31"/>
      <c r="D27" s="70"/>
      <c r="E27" s="84"/>
      <c r="F27" s="84"/>
      <c r="G27" s="84"/>
      <c r="H27" s="84"/>
      <c r="I27" s="84"/>
      <c r="J27" s="84"/>
      <c r="K27" s="84"/>
      <c r="L27" s="85"/>
      <c r="M27" s="85"/>
      <c r="N27" s="85"/>
      <c r="O27" s="85"/>
      <c r="P27" s="71"/>
      <c r="R27" s="76"/>
      <c r="S27" s="76"/>
      <c r="T27" s="76"/>
      <c r="U27" s="76"/>
    </row>
    <row r="28" spans="1:21" ht="11.25">
      <c r="A28" s="75"/>
      <c r="B28" s="66"/>
      <c r="C28" s="31"/>
      <c r="D28" s="70"/>
      <c r="E28" s="427" t="e">
        <f>IF(#REF!="","",#REF!)</f>
        <v>#REF!</v>
      </c>
      <c r="F28" s="427"/>
      <c r="G28" s="427"/>
      <c r="H28" s="427"/>
      <c r="I28" s="427"/>
      <c r="J28" s="427"/>
      <c r="K28" s="427"/>
      <c r="L28" s="427"/>
      <c r="M28" s="427"/>
      <c r="N28" s="427"/>
      <c r="O28" s="427"/>
      <c r="P28" s="71"/>
      <c r="R28" s="76"/>
      <c r="S28" s="76"/>
      <c r="T28" s="76"/>
      <c r="U28" s="76"/>
    </row>
    <row r="29" spans="1:21" ht="11.25">
      <c r="A29" s="75"/>
      <c r="B29" s="66"/>
      <c r="C29" s="31"/>
      <c r="D29" s="70"/>
      <c r="E29" s="180"/>
      <c r="F29" s="180"/>
      <c r="G29" s="180"/>
      <c r="H29" s="180"/>
      <c r="I29" s="180"/>
      <c r="J29" s="180"/>
      <c r="K29" s="180"/>
      <c r="L29" s="180"/>
      <c r="M29" s="180"/>
      <c r="N29" s="180"/>
      <c r="O29" s="180"/>
      <c r="P29" s="71"/>
      <c r="R29" s="76"/>
      <c r="S29" s="76"/>
      <c r="T29" s="76"/>
      <c r="U29" s="76"/>
    </row>
    <row r="30" spans="1:21" ht="25.5" customHeight="1">
      <c r="A30" s="66"/>
      <c r="B30" s="66"/>
      <c r="C30" s="31"/>
      <c r="D30" s="70"/>
      <c r="E30" s="86" t="s">
        <v>306</v>
      </c>
      <c r="F30" s="403" t="s">
        <v>307</v>
      </c>
      <c r="G30" s="403"/>
      <c r="H30" s="403"/>
      <c r="I30" s="403"/>
      <c r="J30" s="403"/>
      <c r="K30" s="403"/>
      <c r="L30" s="403"/>
      <c r="M30" s="403"/>
      <c r="N30" s="403"/>
      <c r="O30" s="403"/>
      <c r="P30" s="71"/>
      <c r="R30" s="76"/>
      <c r="S30" s="76"/>
      <c r="T30" s="76"/>
      <c r="U30" s="76"/>
    </row>
    <row r="31" spans="1:16" ht="11.25">
      <c r="A31" s="75"/>
      <c r="B31" s="66"/>
      <c r="C31" s="31"/>
      <c r="D31" s="72"/>
      <c r="E31" s="73"/>
      <c r="F31" s="73"/>
      <c r="G31" s="73"/>
      <c r="H31" s="73"/>
      <c r="I31" s="73"/>
      <c r="J31" s="73"/>
      <c r="K31" s="73"/>
      <c r="L31" s="73"/>
      <c r="M31" s="73"/>
      <c r="N31" s="73"/>
      <c r="O31" s="73"/>
      <c r="P31" s="74"/>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Трофимова Юлия Анатольевна</cp:lastModifiedBy>
  <cp:lastPrinted>2013-10-30T15:15:43Z</cp:lastPrinted>
  <dcterms:created xsi:type="dcterms:W3CDTF">2012-05-02T09:06:49Z</dcterms:created>
  <dcterms:modified xsi:type="dcterms:W3CDTF">2016-08-15T11:36:42Z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2</vt:i4>
  </property>
  <property fmtid="{D5CDD505-2E9C-101B-9397-08002B2CF9AE}" pid="7" name="COMPANY">
    <vt:lpwstr>ФГБОУ ВПО "СПбГПУ"</vt:lpwstr>
  </property>
  <property fmtid="{D5CDD505-2E9C-101B-9397-08002B2CF9AE}" pid="8" name="PERIOD">
    <vt:lpwstr>2015</vt:lpwstr>
  </property>
  <property fmtid="{D5CDD505-2E9C-101B-9397-08002B2CF9AE}" pid="9" name="PERIOD2">
    <vt:lpwstr>Год</vt:lpwstr>
  </property>
  <property fmtid="{D5CDD505-2E9C-101B-9397-08002B2CF9AE}" pid="10" name="PF">
    <vt:lpwstr>План</vt:lpwstr>
  </property>
</Properties>
</file>